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10" windowWidth="1944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Sayfa1!$C$5:$C$23</definedName>
  </definedNames>
  <calcPr calcId="144525"/>
</workbook>
</file>

<file path=xl/calcChain.xml><?xml version="1.0" encoding="utf-8"?>
<calcChain xmlns="http://schemas.openxmlformats.org/spreadsheetml/2006/main">
  <c r="F33" i="1" l="1"/>
  <c r="G33" i="1"/>
  <c r="I33" i="1"/>
  <c r="J33" i="1" s="1"/>
  <c r="M33" i="1"/>
  <c r="AA33" i="1"/>
  <c r="F34" i="1"/>
  <c r="G34" i="1"/>
  <c r="K34" i="1" s="1"/>
  <c r="R34" i="1" s="1"/>
  <c r="AB34" i="1" s="1"/>
  <c r="I34" i="1"/>
  <c r="J34" i="1"/>
  <c r="M34" i="1"/>
  <c r="AA34" i="1"/>
  <c r="F35" i="1"/>
  <c r="G35" i="1" s="1"/>
  <c r="K35" i="1" s="1"/>
  <c r="R35" i="1" s="1"/>
  <c r="AB35" i="1" s="1"/>
  <c r="I35" i="1"/>
  <c r="J35" i="1"/>
  <c r="M35" i="1"/>
  <c r="AA35" i="1"/>
  <c r="F36" i="1"/>
  <c r="G36" i="1"/>
  <c r="K36" i="1" s="1"/>
  <c r="R36" i="1" s="1"/>
  <c r="AB36" i="1" s="1"/>
  <c r="I36" i="1"/>
  <c r="J36" i="1"/>
  <c r="M36" i="1"/>
  <c r="AA36" i="1"/>
  <c r="F37" i="1"/>
  <c r="G37" i="1"/>
  <c r="I37" i="1"/>
  <c r="J37" i="1" s="1"/>
  <c r="M37" i="1"/>
  <c r="AA37" i="1"/>
  <c r="F38" i="1"/>
  <c r="G38" i="1"/>
  <c r="K38" i="1" s="1"/>
  <c r="R38" i="1" s="1"/>
  <c r="AB38" i="1" s="1"/>
  <c r="I38" i="1"/>
  <c r="J38" i="1"/>
  <c r="M38" i="1"/>
  <c r="AA38" i="1"/>
  <c r="F39" i="1"/>
  <c r="G39" i="1" s="1"/>
  <c r="K39" i="1" s="1"/>
  <c r="R39" i="1" s="1"/>
  <c r="AB39" i="1" s="1"/>
  <c r="I39" i="1"/>
  <c r="J39" i="1"/>
  <c r="M39" i="1"/>
  <c r="AA39" i="1"/>
  <c r="F40" i="1"/>
  <c r="G40" i="1"/>
  <c r="K40" i="1" s="1"/>
  <c r="R40" i="1" s="1"/>
  <c r="AB40" i="1" s="1"/>
  <c r="I40" i="1"/>
  <c r="J40" i="1"/>
  <c r="M40" i="1"/>
  <c r="AA40" i="1"/>
  <c r="F41" i="1"/>
  <c r="G41" i="1"/>
  <c r="I41" i="1"/>
  <c r="J41" i="1" s="1"/>
  <c r="M41" i="1"/>
  <c r="AA41" i="1"/>
  <c r="F42" i="1"/>
  <c r="G42" i="1"/>
  <c r="K42" i="1" s="1"/>
  <c r="R42" i="1" s="1"/>
  <c r="AB42" i="1" s="1"/>
  <c r="I42" i="1"/>
  <c r="J42" i="1"/>
  <c r="M42" i="1"/>
  <c r="AA42" i="1"/>
  <c r="F43" i="1"/>
  <c r="G43" i="1" s="1"/>
  <c r="K43" i="1" s="1"/>
  <c r="R43" i="1" s="1"/>
  <c r="AB43" i="1" s="1"/>
  <c r="I43" i="1"/>
  <c r="J43" i="1"/>
  <c r="M43" i="1"/>
  <c r="AA43" i="1"/>
  <c r="F44" i="1"/>
  <c r="G44" i="1"/>
  <c r="K44" i="1" s="1"/>
  <c r="R44" i="1" s="1"/>
  <c r="AB44" i="1" s="1"/>
  <c r="I44" i="1"/>
  <c r="J44" i="1"/>
  <c r="M44" i="1"/>
  <c r="AA44" i="1"/>
  <c r="F45" i="1"/>
  <c r="G45" i="1"/>
  <c r="I45" i="1"/>
  <c r="J45" i="1" s="1"/>
  <c r="M45" i="1"/>
  <c r="AA45" i="1"/>
  <c r="F46" i="1"/>
  <c r="G46" i="1"/>
  <c r="K46" i="1" s="1"/>
  <c r="R46" i="1" s="1"/>
  <c r="AB46" i="1" s="1"/>
  <c r="I46" i="1"/>
  <c r="J46" i="1"/>
  <c r="M46" i="1"/>
  <c r="AA46" i="1"/>
  <c r="F47" i="1"/>
  <c r="G47" i="1" s="1"/>
  <c r="K47" i="1" s="1"/>
  <c r="R47" i="1" s="1"/>
  <c r="AB47" i="1" s="1"/>
  <c r="I47" i="1"/>
  <c r="J47" i="1"/>
  <c r="M47" i="1"/>
  <c r="AA47" i="1"/>
  <c r="F48" i="1"/>
  <c r="G48" i="1"/>
  <c r="K48" i="1" s="1"/>
  <c r="R48" i="1" s="1"/>
  <c r="AB48" i="1" s="1"/>
  <c r="I48" i="1"/>
  <c r="J48" i="1"/>
  <c r="M48" i="1"/>
  <c r="AA48" i="1"/>
  <c r="F49" i="1"/>
  <c r="G49" i="1"/>
  <c r="I49" i="1"/>
  <c r="J49" i="1" s="1"/>
  <c r="M49" i="1"/>
  <c r="AA49" i="1"/>
  <c r="F50" i="1"/>
  <c r="G50" i="1"/>
  <c r="K50" i="1" s="1"/>
  <c r="R50" i="1" s="1"/>
  <c r="AB50" i="1" s="1"/>
  <c r="I50" i="1"/>
  <c r="J50" i="1"/>
  <c r="M50" i="1"/>
  <c r="AA50" i="1"/>
  <c r="F51" i="1"/>
  <c r="G51" i="1" s="1"/>
  <c r="K51" i="1" s="1"/>
  <c r="R51" i="1" s="1"/>
  <c r="AB51" i="1" s="1"/>
  <c r="I51" i="1"/>
  <c r="J51" i="1"/>
  <c r="M51" i="1"/>
  <c r="AA51" i="1"/>
  <c r="F52" i="1"/>
  <c r="G52" i="1"/>
  <c r="K52" i="1" s="1"/>
  <c r="R52" i="1" s="1"/>
  <c r="AB52" i="1" s="1"/>
  <c r="I52" i="1"/>
  <c r="J52" i="1"/>
  <c r="M52" i="1"/>
  <c r="AA52" i="1"/>
  <c r="F53" i="1"/>
  <c r="G53" i="1"/>
  <c r="I53" i="1"/>
  <c r="J53" i="1" s="1"/>
  <c r="M53" i="1"/>
  <c r="AA53" i="1"/>
  <c r="F54" i="1"/>
  <c r="G54" i="1"/>
  <c r="K54" i="1" s="1"/>
  <c r="R54" i="1" s="1"/>
  <c r="AB54" i="1" s="1"/>
  <c r="I54" i="1"/>
  <c r="J54" i="1"/>
  <c r="M54" i="1"/>
  <c r="AA54" i="1"/>
  <c r="F55" i="1"/>
  <c r="G55" i="1" s="1"/>
  <c r="K55" i="1" s="1"/>
  <c r="R55" i="1" s="1"/>
  <c r="AB55" i="1" s="1"/>
  <c r="I55" i="1"/>
  <c r="J55" i="1"/>
  <c r="M55" i="1"/>
  <c r="AA55" i="1"/>
  <c r="F56" i="1"/>
  <c r="G56" i="1"/>
  <c r="K56" i="1" s="1"/>
  <c r="R56" i="1" s="1"/>
  <c r="AB56" i="1" s="1"/>
  <c r="I56" i="1"/>
  <c r="J56" i="1"/>
  <c r="M56" i="1"/>
  <c r="AA56" i="1"/>
  <c r="F57" i="1"/>
  <c r="G57" i="1"/>
  <c r="I57" i="1"/>
  <c r="J57" i="1" s="1"/>
  <c r="M57" i="1"/>
  <c r="AA57" i="1"/>
  <c r="F58" i="1"/>
  <c r="G58" i="1"/>
  <c r="K58" i="1" s="1"/>
  <c r="R58" i="1" s="1"/>
  <c r="AB58" i="1" s="1"/>
  <c r="I58" i="1"/>
  <c r="J58" i="1"/>
  <c r="M58" i="1"/>
  <c r="AA58" i="1"/>
  <c r="F59" i="1"/>
  <c r="G59" i="1" s="1"/>
  <c r="K59" i="1" s="1"/>
  <c r="R59" i="1" s="1"/>
  <c r="AB59" i="1" s="1"/>
  <c r="I59" i="1"/>
  <c r="J59" i="1"/>
  <c r="M59" i="1"/>
  <c r="AA59" i="1"/>
  <c r="F60" i="1"/>
  <c r="G60" i="1"/>
  <c r="K60" i="1" s="1"/>
  <c r="R60" i="1" s="1"/>
  <c r="AB60" i="1" s="1"/>
  <c r="I60" i="1"/>
  <c r="J60" i="1"/>
  <c r="M60" i="1"/>
  <c r="AA60" i="1"/>
  <c r="F61" i="1"/>
  <c r="G61" i="1"/>
  <c r="I61" i="1"/>
  <c r="J61" i="1" s="1"/>
  <c r="M61" i="1"/>
  <c r="AA61" i="1"/>
  <c r="F62" i="1"/>
  <c r="G62" i="1"/>
  <c r="K62" i="1" s="1"/>
  <c r="R62" i="1" s="1"/>
  <c r="AB62" i="1" s="1"/>
  <c r="I62" i="1"/>
  <c r="J62" i="1"/>
  <c r="M62" i="1"/>
  <c r="AA62" i="1"/>
  <c r="F63" i="1"/>
  <c r="G63" i="1" s="1"/>
  <c r="K63" i="1" s="1"/>
  <c r="R63" i="1" s="1"/>
  <c r="AB63" i="1" s="1"/>
  <c r="I63" i="1"/>
  <c r="J63" i="1"/>
  <c r="M63" i="1"/>
  <c r="AA63" i="1"/>
  <c r="F64" i="1"/>
  <c r="G64" i="1"/>
  <c r="K64" i="1" s="1"/>
  <c r="R64" i="1" s="1"/>
  <c r="AB64" i="1" s="1"/>
  <c r="I64" i="1"/>
  <c r="J64" i="1"/>
  <c r="M64" i="1"/>
  <c r="AA64" i="1"/>
  <c r="F65" i="1"/>
  <c r="G65" i="1"/>
  <c r="I65" i="1"/>
  <c r="J65" i="1" s="1"/>
  <c r="M65" i="1"/>
  <c r="AA65" i="1"/>
  <c r="F66" i="1"/>
  <c r="G66" i="1"/>
  <c r="K66" i="1" s="1"/>
  <c r="R66" i="1" s="1"/>
  <c r="AB66" i="1" s="1"/>
  <c r="I66" i="1"/>
  <c r="J66" i="1"/>
  <c r="M66" i="1"/>
  <c r="AA66" i="1"/>
  <c r="F67" i="1"/>
  <c r="G67" i="1" s="1"/>
  <c r="K67" i="1" s="1"/>
  <c r="R67" i="1" s="1"/>
  <c r="AB67" i="1" s="1"/>
  <c r="I67" i="1"/>
  <c r="J67" i="1"/>
  <c r="M67" i="1"/>
  <c r="AA67" i="1"/>
  <c r="F68" i="1"/>
  <c r="G68" i="1"/>
  <c r="K68" i="1" s="1"/>
  <c r="R68" i="1" s="1"/>
  <c r="AB68" i="1" s="1"/>
  <c r="I68" i="1"/>
  <c r="J68" i="1"/>
  <c r="M68" i="1"/>
  <c r="AA68" i="1"/>
  <c r="F69" i="1"/>
  <c r="G69" i="1"/>
  <c r="I69" i="1"/>
  <c r="J69" i="1" s="1"/>
  <c r="M69" i="1"/>
  <c r="AA69" i="1"/>
  <c r="F70" i="1"/>
  <c r="G70" i="1"/>
  <c r="K70" i="1" s="1"/>
  <c r="R70" i="1" s="1"/>
  <c r="AB70" i="1" s="1"/>
  <c r="I70" i="1"/>
  <c r="J70" i="1"/>
  <c r="M70" i="1"/>
  <c r="AA70" i="1"/>
  <c r="F71" i="1"/>
  <c r="G71" i="1" s="1"/>
  <c r="K71" i="1" s="1"/>
  <c r="R71" i="1" s="1"/>
  <c r="AB71" i="1" s="1"/>
  <c r="I71" i="1"/>
  <c r="J71" i="1"/>
  <c r="M71" i="1"/>
  <c r="AA71" i="1"/>
  <c r="F72" i="1"/>
  <c r="G72" i="1"/>
  <c r="K72" i="1" s="1"/>
  <c r="R72" i="1" s="1"/>
  <c r="AB72" i="1" s="1"/>
  <c r="I72" i="1"/>
  <c r="J72" i="1"/>
  <c r="M72" i="1"/>
  <c r="AA72" i="1"/>
  <c r="F73" i="1"/>
  <c r="G73" i="1"/>
  <c r="I73" i="1"/>
  <c r="J73" i="1" s="1"/>
  <c r="M73" i="1"/>
  <c r="AA73" i="1"/>
  <c r="F5" i="1"/>
  <c r="G5" i="1"/>
  <c r="I5" i="1"/>
  <c r="J5" i="1" s="1"/>
  <c r="M5" i="1"/>
  <c r="AA5" i="1"/>
  <c r="F6" i="1"/>
  <c r="G6" i="1" s="1"/>
  <c r="I6" i="1"/>
  <c r="J6" i="1" s="1"/>
  <c r="M6" i="1"/>
  <c r="AA6" i="1"/>
  <c r="F7" i="1"/>
  <c r="G7" i="1" s="1"/>
  <c r="I7" i="1"/>
  <c r="J7" i="1" s="1"/>
  <c r="M7" i="1"/>
  <c r="AA7" i="1"/>
  <c r="F8" i="1"/>
  <c r="G8" i="1" s="1"/>
  <c r="I8" i="1"/>
  <c r="J8" i="1" s="1"/>
  <c r="M8" i="1"/>
  <c r="AA8" i="1"/>
  <c r="F9" i="1"/>
  <c r="G9" i="1"/>
  <c r="I9" i="1"/>
  <c r="J9" i="1" s="1"/>
  <c r="M9" i="1"/>
  <c r="AA9" i="1"/>
  <c r="F10" i="1"/>
  <c r="G10" i="1" s="1"/>
  <c r="I10" i="1"/>
  <c r="J10" i="1" s="1"/>
  <c r="M10" i="1"/>
  <c r="AA10" i="1"/>
  <c r="F11" i="1"/>
  <c r="G11" i="1" s="1"/>
  <c r="I11" i="1"/>
  <c r="J11" i="1" s="1"/>
  <c r="M11" i="1"/>
  <c r="AA11" i="1"/>
  <c r="F12" i="1"/>
  <c r="G12" i="1" s="1"/>
  <c r="I12" i="1"/>
  <c r="J12" i="1" s="1"/>
  <c r="M12" i="1"/>
  <c r="AA12" i="1"/>
  <c r="F13" i="1"/>
  <c r="G13" i="1"/>
  <c r="I13" i="1"/>
  <c r="J13" i="1" s="1"/>
  <c r="M13" i="1"/>
  <c r="AA13" i="1"/>
  <c r="F14" i="1"/>
  <c r="G14" i="1" s="1"/>
  <c r="I14" i="1"/>
  <c r="J14" i="1" s="1"/>
  <c r="M14" i="1"/>
  <c r="AA14" i="1"/>
  <c r="F15" i="1"/>
  <c r="G15" i="1" s="1"/>
  <c r="I15" i="1"/>
  <c r="J15" i="1" s="1"/>
  <c r="M15" i="1"/>
  <c r="AA15" i="1"/>
  <c r="F16" i="1"/>
  <c r="G16" i="1" s="1"/>
  <c r="I16" i="1"/>
  <c r="J16" i="1" s="1"/>
  <c r="M16" i="1"/>
  <c r="AA16" i="1"/>
  <c r="F17" i="1"/>
  <c r="G17" i="1" s="1"/>
  <c r="I17" i="1"/>
  <c r="J17" i="1" s="1"/>
  <c r="M17" i="1"/>
  <c r="AA17" i="1"/>
  <c r="F18" i="1"/>
  <c r="G18" i="1" s="1"/>
  <c r="I18" i="1"/>
  <c r="J18" i="1" s="1"/>
  <c r="M18" i="1"/>
  <c r="AA18" i="1"/>
  <c r="F19" i="1"/>
  <c r="G19" i="1" s="1"/>
  <c r="I19" i="1"/>
  <c r="J19" i="1" s="1"/>
  <c r="M19" i="1"/>
  <c r="AA19" i="1"/>
  <c r="F20" i="1"/>
  <c r="G20" i="1" s="1"/>
  <c r="I20" i="1"/>
  <c r="J20" i="1" s="1"/>
  <c r="M20" i="1"/>
  <c r="AA20" i="1"/>
  <c r="F21" i="1"/>
  <c r="G21" i="1" s="1"/>
  <c r="I21" i="1"/>
  <c r="J21" i="1" s="1"/>
  <c r="M21" i="1"/>
  <c r="AA21" i="1"/>
  <c r="F22" i="1"/>
  <c r="G22" i="1" s="1"/>
  <c r="I22" i="1"/>
  <c r="J22" i="1" s="1"/>
  <c r="M22" i="1"/>
  <c r="AA22" i="1"/>
  <c r="F23" i="1"/>
  <c r="G23" i="1" s="1"/>
  <c r="I23" i="1"/>
  <c r="J23" i="1" s="1"/>
  <c r="M23" i="1"/>
  <c r="AA23" i="1"/>
  <c r="F24" i="1"/>
  <c r="G24" i="1" s="1"/>
  <c r="I24" i="1"/>
  <c r="J24" i="1"/>
  <c r="M24" i="1"/>
  <c r="AA24" i="1"/>
  <c r="F25" i="1"/>
  <c r="G25" i="1" s="1"/>
  <c r="I25" i="1"/>
  <c r="J25" i="1" s="1"/>
  <c r="M25" i="1"/>
  <c r="AA25" i="1"/>
  <c r="F26" i="1"/>
  <c r="G26" i="1" s="1"/>
  <c r="I26" i="1"/>
  <c r="J26" i="1" s="1"/>
  <c r="M26" i="1"/>
  <c r="AA26" i="1"/>
  <c r="F27" i="1"/>
  <c r="G27" i="1" s="1"/>
  <c r="I27" i="1"/>
  <c r="J27" i="1" s="1"/>
  <c r="M27" i="1"/>
  <c r="AA27" i="1"/>
  <c r="F28" i="1"/>
  <c r="G28" i="1"/>
  <c r="I28" i="1"/>
  <c r="J28" i="1" s="1"/>
  <c r="M28" i="1"/>
  <c r="AA28" i="1"/>
  <c r="F29" i="1"/>
  <c r="G29" i="1" s="1"/>
  <c r="I29" i="1"/>
  <c r="J29" i="1" s="1"/>
  <c r="M29" i="1"/>
  <c r="AA29" i="1"/>
  <c r="F30" i="1"/>
  <c r="G30" i="1" s="1"/>
  <c r="I30" i="1"/>
  <c r="J30" i="1" s="1"/>
  <c r="M30" i="1"/>
  <c r="AA30" i="1"/>
  <c r="F31" i="1"/>
  <c r="G31" i="1"/>
  <c r="I31" i="1"/>
  <c r="J31" i="1" s="1"/>
  <c r="M31" i="1"/>
  <c r="AA31" i="1"/>
  <c r="F32" i="1"/>
  <c r="G32" i="1" s="1"/>
  <c r="I32" i="1"/>
  <c r="J32" i="1" s="1"/>
  <c r="M32" i="1"/>
  <c r="AA32" i="1"/>
  <c r="K73" i="1" l="1"/>
  <c r="R73" i="1" s="1"/>
  <c r="AB73" i="1" s="1"/>
  <c r="K65" i="1"/>
  <c r="R65" i="1" s="1"/>
  <c r="AB65" i="1" s="1"/>
  <c r="K49" i="1"/>
  <c r="R49" i="1" s="1"/>
  <c r="AB49" i="1" s="1"/>
  <c r="K41" i="1"/>
  <c r="R41" i="1" s="1"/>
  <c r="AB41" i="1" s="1"/>
  <c r="K33" i="1"/>
  <c r="R33" i="1" s="1"/>
  <c r="AB33" i="1" s="1"/>
  <c r="K69" i="1"/>
  <c r="R69" i="1" s="1"/>
  <c r="AB69" i="1" s="1"/>
  <c r="K61" i="1"/>
  <c r="R61" i="1" s="1"/>
  <c r="AB61" i="1" s="1"/>
  <c r="K53" i="1"/>
  <c r="R53" i="1" s="1"/>
  <c r="AB53" i="1" s="1"/>
  <c r="K45" i="1"/>
  <c r="R45" i="1" s="1"/>
  <c r="AB45" i="1" s="1"/>
  <c r="K37" i="1"/>
  <c r="R37" i="1" s="1"/>
  <c r="AB37" i="1" s="1"/>
  <c r="K57" i="1"/>
  <c r="R57" i="1" s="1"/>
  <c r="AB57" i="1" s="1"/>
  <c r="K23" i="1"/>
  <c r="K32" i="1"/>
  <c r="K14" i="1"/>
  <c r="R14" i="1" s="1"/>
  <c r="AB14" i="1" s="1"/>
  <c r="K10" i="1"/>
  <c r="R10" i="1" s="1"/>
  <c r="AB10" i="1" s="1"/>
  <c r="K22" i="1"/>
  <c r="R22" i="1" s="1"/>
  <c r="AB22" i="1" s="1"/>
  <c r="K18" i="1"/>
  <c r="R18" i="1" s="1"/>
  <c r="AB18" i="1" s="1"/>
  <c r="K6" i="1"/>
  <c r="R6" i="1" s="1"/>
  <c r="AB6" i="1" s="1"/>
  <c r="R32" i="1"/>
  <c r="AB32" i="1" s="1"/>
  <c r="K24" i="1"/>
  <c r="R24" i="1" s="1"/>
  <c r="AB24" i="1" s="1"/>
  <c r="R23" i="1"/>
  <c r="AB23" i="1" s="1"/>
  <c r="K19" i="1"/>
  <c r="R19" i="1" s="1"/>
  <c r="AB19" i="1" s="1"/>
  <c r="K15" i="1"/>
  <c r="R15" i="1" s="1"/>
  <c r="AB15" i="1" s="1"/>
  <c r="K11" i="1"/>
  <c r="R11" i="1" s="1"/>
  <c r="AB11" i="1" s="1"/>
  <c r="K7" i="1"/>
  <c r="R7" i="1" s="1"/>
  <c r="AB7" i="1" s="1"/>
  <c r="K31" i="1"/>
  <c r="R31" i="1" s="1"/>
  <c r="AB31" i="1" s="1"/>
  <c r="K17" i="1"/>
  <c r="R17" i="1" s="1"/>
  <c r="AB17" i="1" s="1"/>
  <c r="K5" i="1"/>
  <c r="R5" i="1" s="1"/>
  <c r="AB5" i="1" s="1"/>
  <c r="K30" i="1"/>
  <c r="R30" i="1" s="1"/>
  <c r="AB30" i="1" s="1"/>
  <c r="K29" i="1"/>
  <c r="R29" i="1" s="1"/>
  <c r="AB29" i="1" s="1"/>
  <c r="K28" i="1"/>
  <c r="R28" i="1" s="1"/>
  <c r="AB28" i="1" s="1"/>
  <c r="K20" i="1"/>
  <c r="R20" i="1" s="1"/>
  <c r="AB20" i="1" s="1"/>
  <c r="K16" i="1"/>
  <c r="R16" i="1" s="1"/>
  <c r="AB16" i="1" s="1"/>
  <c r="K12" i="1"/>
  <c r="R12" i="1" s="1"/>
  <c r="AB12" i="1" s="1"/>
  <c r="K8" i="1"/>
  <c r="R8" i="1" s="1"/>
  <c r="AB8" i="1" s="1"/>
  <c r="K27" i="1"/>
  <c r="R27" i="1" s="1"/>
  <c r="AB27" i="1" s="1"/>
  <c r="K26" i="1"/>
  <c r="R26" i="1" s="1"/>
  <c r="AB26" i="1" s="1"/>
  <c r="K25" i="1"/>
  <c r="R25" i="1" s="1"/>
  <c r="AB25" i="1" s="1"/>
  <c r="K21" i="1"/>
  <c r="R21" i="1" s="1"/>
  <c r="AB21" i="1" s="1"/>
  <c r="K13" i="1"/>
  <c r="R13" i="1" s="1"/>
  <c r="AB13" i="1" s="1"/>
  <c r="K9" i="1"/>
  <c r="R9" i="1" s="1"/>
  <c r="AB9" i="1" s="1"/>
</calcChain>
</file>

<file path=xl/sharedStrings.xml><?xml version="1.0" encoding="utf-8"?>
<sst xmlns="http://schemas.openxmlformats.org/spreadsheetml/2006/main" count="291" uniqueCount="122">
  <si>
    <t xml:space="preserve">A  R  T  I       P  U  A  N </t>
  </si>
  <si>
    <t>NİHAİ PUAN</t>
  </si>
  <si>
    <t>Koord.</t>
  </si>
  <si>
    <t>2015 2016</t>
  </si>
  <si>
    <t>2016 2017</t>
  </si>
  <si>
    <t>Anl.Ad.</t>
  </si>
  <si>
    <t>2019-2020 Akademik Ders Verme</t>
  </si>
  <si>
    <t>2017 2018</t>
  </si>
  <si>
    <t>2018 2019</t>
  </si>
  <si>
    <t>Dr.Öğr.Üyesi</t>
  </si>
  <si>
    <t>Aylin ÖZODABAŞ</t>
  </si>
  <si>
    <t>Mühendislik Fakültesi</t>
  </si>
  <si>
    <t>İlker İNAM</t>
  </si>
  <si>
    <t>MYO</t>
  </si>
  <si>
    <t>Yasemin ÖNAL</t>
  </si>
  <si>
    <t>x</t>
  </si>
  <si>
    <t>Osman ALAGÖZ</t>
  </si>
  <si>
    <t>FEF</t>
  </si>
  <si>
    <t>Cihan ŞAHİN</t>
  </si>
  <si>
    <t>Öğr.Gör.</t>
  </si>
  <si>
    <t>Serdar ÖZDEMİR</t>
  </si>
  <si>
    <t>Süleyman UZUN</t>
  </si>
  <si>
    <t>UZEM</t>
  </si>
  <si>
    <t>Refik ARIKAN</t>
  </si>
  <si>
    <t>Osman KABAKÇILI</t>
  </si>
  <si>
    <t>İslami İlimler Fakültesi</t>
  </si>
  <si>
    <t>Onur POLAT</t>
  </si>
  <si>
    <t>İİBF</t>
  </si>
  <si>
    <t>Erol GÜLÜM</t>
  </si>
  <si>
    <t>Fahriye Begüm YILDIZELİ</t>
  </si>
  <si>
    <t>Mehmet HABERLİ</t>
  </si>
  <si>
    <t>Prof.Dr.</t>
  </si>
  <si>
    <t>Cihan KARAKUZU</t>
  </si>
  <si>
    <t>Süheyla Yerel KANDEMİR</t>
  </si>
  <si>
    <t>Emin AÇIKKALP</t>
  </si>
  <si>
    <t>Bihter ÜNAL</t>
  </si>
  <si>
    <t>Arslan ÜNAL</t>
  </si>
  <si>
    <t>Muhammet OKUR</t>
  </si>
  <si>
    <t>Oğuz ARSLAN</t>
  </si>
  <si>
    <t>Fen Bilimleri Enstitüsü</t>
  </si>
  <si>
    <t>Rektörlük</t>
  </si>
  <si>
    <t>Parisa GÖKER</t>
  </si>
  <si>
    <t>GSTF</t>
  </si>
  <si>
    <t>SMYO</t>
  </si>
  <si>
    <t>Sinem TUNÇER GURBANOV</t>
  </si>
  <si>
    <t>Bilge EREN</t>
  </si>
  <si>
    <t>Ali Rıza GÜN</t>
  </si>
  <si>
    <t>Oğuzhan ÖNAL</t>
  </si>
  <si>
    <t>Murat KOZANLI</t>
  </si>
  <si>
    <t>Berrin ÇELİK</t>
  </si>
  <si>
    <t>Sağlk Bilimleri Fak.</t>
  </si>
  <si>
    <t>Zeliha ÖZTÜRK</t>
  </si>
  <si>
    <t>Nazile URAL</t>
  </si>
  <si>
    <t>Esra AYEŞ ASLAN</t>
  </si>
  <si>
    <t>Şaban KESKİN</t>
  </si>
  <si>
    <t>Merve KESKİN</t>
  </si>
  <si>
    <t>İsmail POYRAZ</t>
  </si>
  <si>
    <t>Görkem ALTINÖRS</t>
  </si>
  <si>
    <t>Raif ZİLELİ</t>
  </si>
  <si>
    <t>Sevinç MERSİN</t>
  </si>
  <si>
    <t>Tolga TORUN</t>
  </si>
  <si>
    <t xml:space="preserve">Nur Kuban TORUN </t>
  </si>
  <si>
    <t>UBF</t>
  </si>
  <si>
    <t>Serhat BİNGÖL</t>
  </si>
  <si>
    <t>Meryem GÖKTAŞ</t>
  </si>
  <si>
    <t>Öznur CUMHUR</t>
  </si>
  <si>
    <t>Ferda MİNDİVAN</t>
  </si>
  <si>
    <t>Abide Banu GÜNDÜZ ALTIOKKA</t>
  </si>
  <si>
    <t>Emrah DOKUR</t>
  </si>
  <si>
    <t>Mehmet KURBAN</t>
  </si>
  <si>
    <t>MF</t>
  </si>
  <si>
    <t>Enes NAYMAN</t>
  </si>
  <si>
    <t>Zeki MUT</t>
  </si>
  <si>
    <t>ZDBF</t>
  </si>
  <si>
    <t>Hanife MUT</t>
  </si>
  <si>
    <t>Yasemin SAMAV</t>
  </si>
  <si>
    <t>Öğr.Gör.Dr.</t>
  </si>
  <si>
    <t>Erdem GÜLÜMSER</t>
  </si>
  <si>
    <t>Gamzenur ÖZSİN</t>
  </si>
  <si>
    <t>Ümmühan ASLAN</t>
  </si>
  <si>
    <t>Sabanur YILMAZ</t>
  </si>
  <si>
    <t>Yusuf MUŞTU</t>
  </si>
  <si>
    <t>BİDB</t>
  </si>
  <si>
    <t>Hülya SARAY KILIÇ</t>
  </si>
  <si>
    <t>SBF</t>
  </si>
  <si>
    <t>Havva Nesrin TİRYAKİ</t>
  </si>
  <si>
    <t>Yusuf Bahadır KAVAS</t>
  </si>
  <si>
    <t>OMYO</t>
  </si>
  <si>
    <t>Nazım İMAL</t>
  </si>
  <si>
    <t>Sibel ÜNALDI</t>
  </si>
  <si>
    <t>Hasan BOZKURT</t>
  </si>
  <si>
    <t>Eylem PEHLİVAN</t>
  </si>
  <si>
    <t>Harun MİNDİVAN</t>
  </si>
  <si>
    <t>Sultan Ece ALTINOK ÇALIŞKAN</t>
  </si>
  <si>
    <t>Yusuf ÇİLLİYÜZ</t>
  </si>
  <si>
    <t>Kadir BERK</t>
  </si>
  <si>
    <t>YDYO</t>
  </si>
  <si>
    <t>Yasin ACAR</t>
  </si>
  <si>
    <t>Fadime ÖZDEMİR KOÇAK</t>
  </si>
  <si>
    <t>Ali ARICI</t>
  </si>
  <si>
    <t>BMYO</t>
  </si>
  <si>
    <t>Öğr. Gör.</t>
  </si>
  <si>
    <t>Tufan YAYLA</t>
  </si>
  <si>
    <t>Dil Puanı</t>
  </si>
  <si>
    <t>Dil %60</t>
  </si>
  <si>
    <t>Kurum İçi</t>
  </si>
  <si>
    <t>Kurum Dışı Gün</t>
  </si>
  <si>
    <t>Kurum Dışı</t>
  </si>
  <si>
    <t>K.İçi T.Gün</t>
  </si>
  <si>
    <t xml:space="preserve">Kurum İçi </t>
  </si>
  <si>
    <t>T.Puan</t>
  </si>
  <si>
    <t>K. Dışı T. Gün</t>
  </si>
  <si>
    <t xml:space="preserve">T.Tecrübe </t>
  </si>
  <si>
    <t>Anl. P.</t>
  </si>
  <si>
    <t>Koord. P</t>
  </si>
  <si>
    <t>TOPL. ARTI P.</t>
  </si>
  <si>
    <t>T. EKSİ Puan</t>
  </si>
  <si>
    <t>EKSİ PUAN</t>
  </si>
  <si>
    <t>Doç.Dr.</t>
  </si>
  <si>
    <t>Durum</t>
  </si>
  <si>
    <t>Asil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</si>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</sst>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70C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/>
    <xf numFmtId="0" fontId="10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/>
    <xf numFmtId="0" fontId="10" fillId="0" borderId="4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4" xfId="0" applyFont="1" applyBorder="1" applyAlignment="1">
      <alignment horizontal="center"/>
    </xf>
    <xf numFmtId="0" fontId="0" fillId="0" borderId="0" xfId="0"/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9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9" fontId="0" fillId="6" borderId="3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9" fontId="0" fillId="6" borderId="2" xfId="0" applyNumberFormat="1" applyFill="1" applyBorder="1" applyAlignment="1">
      <alignment horizontal="center" vertical="center" wrapText="1"/>
    </xf>
    <xf numFmtId="0" fontId="0" fillId="7" borderId="0" xfId="0" applyFill="1"/>
    <xf numFmtId="0" fontId="10" fillId="0" borderId="3" xfId="0" applyFont="1" applyFill="1" applyBorder="1" applyAlignment="1"/>
    <xf numFmtId="0" fontId="10" fillId="0" borderId="3" xfId="0" applyFont="1" applyBorder="1" applyAlignment="1"/>
    <xf numFmtId="0" fontId="10" fillId="5" borderId="3" xfId="1" applyFont="1" applyFill="1" applyBorder="1" applyAlignment="1">
      <alignment horizontal="left"/>
    </xf>
    <xf numFmtId="0" fontId="10" fillId="6" borderId="3" xfId="1" applyFont="1" applyFill="1" applyBorder="1" applyAlignment="1">
      <alignment horizontal="left"/>
    </xf>
    <xf numFmtId="1" fontId="10" fillId="0" borderId="3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5" fillId="4" borderId="1" xfId="0" applyNumberFormat="1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left" vertical="center" wrapText="1"/>
    </xf>
    <xf numFmtId="2" fontId="9" fillId="0" borderId="4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/>
    </xf>
    <xf numFmtId="1" fontId="10" fillId="0" borderId="4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0" fillId="7" borderId="0" xfId="0" applyFill="1" applyBorder="1"/>
    <xf numFmtId="0" fontId="4" fillId="7" borderId="0" xfId="0" applyFont="1" applyFill="1"/>
    <xf numFmtId="9" fontId="0" fillId="8" borderId="3" xfId="0" applyNumberFormat="1" applyFill="1" applyBorder="1" applyAlignment="1">
      <alignment horizontal="center" vertical="center" wrapText="1"/>
    </xf>
    <xf numFmtId="9" fontId="0" fillId="8" borderId="2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left"/>
    </xf>
    <xf numFmtId="9" fontId="1" fillId="0" borderId="3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9" fontId="0" fillId="5" borderId="3" xfId="0" applyNumberFormat="1" applyFill="1" applyBorder="1" applyAlignment="1">
      <alignment horizontal="center" vertical="center" wrapText="1"/>
    </xf>
    <xf numFmtId="9" fontId="0" fillId="5" borderId="2" xfId="0" applyNumberFormat="1" applyFill="1" applyBorder="1" applyAlignment="1">
      <alignment horizontal="center" vertical="center" wrapText="1"/>
    </xf>
    <xf numFmtId="9" fontId="0" fillId="6" borderId="3" xfId="0" applyNumberFormat="1" applyFill="1" applyBorder="1" applyAlignment="1">
      <alignment horizontal="center" vertical="center" wrapText="1"/>
    </xf>
    <xf numFmtId="9" fontId="0" fillId="6" borderId="2" xfId="0" applyNumberForma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left" vertical="center" wrapText="1"/>
    </xf>
    <xf numFmtId="2" fontId="5" fillId="4" borderId="2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tabSelected="1" topLeftCell="A8" workbookViewId="0">
      <selection activeCell="A32" sqref="A32"/>
    </sheetView>
  </sheetViews>
  <sheetFormatPr defaultRowHeight="15" x14ac:dyDescent="0.25"/>
  <cols>
    <col min="1" max="1" width="5.140625" style="20" customWidth="1"/>
    <col min="2" max="2" width="12.5703125" style="2" customWidth="1"/>
    <col min="3" max="3" width="33.140625" style="2" customWidth="1"/>
    <col min="4" max="4" width="19.85546875" style="2" customWidth="1"/>
    <col min="5" max="5" width="5.85546875" style="2" customWidth="1"/>
    <col min="6" max="6" width="12.140625" style="2" customWidth="1"/>
    <col min="7" max="7" width="13.28515625" style="2" customWidth="1"/>
    <col min="8" max="8" width="6.7109375" style="5" customWidth="1"/>
    <col min="9" max="10" width="13.28515625" style="5" customWidth="1"/>
    <col min="11" max="11" width="13.42578125" style="105" customWidth="1"/>
    <col min="12" max="12" width="6.5703125" style="6" customWidth="1"/>
    <col min="13" max="13" width="6.140625" style="6" bestFit="1" customWidth="1"/>
    <col min="14" max="14" width="3.7109375" style="6" customWidth="1"/>
    <col min="15" max="15" width="4.28515625" style="91" customWidth="1"/>
    <col min="16" max="16" width="3.85546875" style="4" customWidth="1"/>
    <col min="17" max="17" width="4.7109375" style="4" customWidth="1"/>
    <col min="18" max="18" width="7.42578125" style="15" customWidth="1"/>
    <col min="19" max="19" width="6" style="6" customWidth="1"/>
    <col min="20" max="20" width="6.140625" style="6" customWidth="1"/>
    <col min="21" max="23" width="5.7109375" style="2" customWidth="1"/>
    <col min="24" max="26" width="6.140625" style="6" customWidth="1"/>
    <col min="27" max="27" width="6.5703125" style="97" customWidth="1"/>
    <col min="28" max="28" width="6" style="91" customWidth="1"/>
    <col min="29" max="29" width="7" style="6" customWidth="1"/>
    <col min="30" max="16384" width="9.140625" style="2"/>
  </cols>
  <sheetData>
    <row r="1" spans="1:29" ht="18.75" customHeight="1" x14ac:dyDescent="0.25">
      <c r="E1" s="54"/>
      <c r="F1" s="58"/>
      <c r="G1" s="58"/>
      <c r="H1" s="58"/>
      <c r="I1" s="58"/>
      <c r="J1" s="58"/>
      <c r="K1" s="78"/>
      <c r="L1" s="115" t="s">
        <v>0</v>
      </c>
      <c r="M1" s="116"/>
      <c r="N1" s="116"/>
      <c r="O1" s="116"/>
      <c r="P1" s="116"/>
      <c r="Q1" s="116"/>
      <c r="R1" s="117"/>
      <c r="S1" s="112" t="s">
        <v>117</v>
      </c>
      <c r="T1" s="113"/>
      <c r="U1" s="113"/>
      <c r="V1" s="113"/>
      <c r="W1" s="113"/>
      <c r="X1" s="113"/>
      <c r="Y1" s="113"/>
      <c r="Z1" s="113"/>
      <c r="AA1" s="114"/>
      <c r="AB1" s="98"/>
    </row>
    <row r="2" spans="1:29" ht="15" customHeight="1" x14ac:dyDescent="0.25">
      <c r="A2" s="128" t="s">
        <v>6</v>
      </c>
      <c r="B2" s="129"/>
      <c r="C2" s="129"/>
      <c r="D2" s="130"/>
      <c r="E2" s="124" t="s">
        <v>108</v>
      </c>
      <c r="F2" s="66" t="s">
        <v>109</v>
      </c>
      <c r="G2" s="66" t="s">
        <v>105</v>
      </c>
      <c r="H2" s="126" t="s">
        <v>111</v>
      </c>
      <c r="I2" s="71" t="s">
        <v>106</v>
      </c>
      <c r="J2" s="71" t="s">
        <v>107</v>
      </c>
      <c r="K2" s="106" t="s">
        <v>112</v>
      </c>
      <c r="L2" s="110" t="s">
        <v>103</v>
      </c>
      <c r="M2" s="120" t="s">
        <v>104</v>
      </c>
      <c r="N2" s="120" t="s">
        <v>5</v>
      </c>
      <c r="O2" s="122" t="s">
        <v>113</v>
      </c>
      <c r="P2" s="120" t="s">
        <v>2</v>
      </c>
      <c r="Q2" s="120" t="s">
        <v>114</v>
      </c>
      <c r="R2" s="118" t="s">
        <v>115</v>
      </c>
      <c r="S2" s="52">
        <v>2011</v>
      </c>
      <c r="T2" s="52">
        <v>2012</v>
      </c>
      <c r="U2" s="52">
        <v>2013</v>
      </c>
      <c r="V2" s="52">
        <v>2014</v>
      </c>
      <c r="W2" s="136" t="s">
        <v>3</v>
      </c>
      <c r="X2" s="136" t="s">
        <v>4</v>
      </c>
      <c r="Y2" s="136" t="s">
        <v>7</v>
      </c>
      <c r="Z2" s="136" t="s">
        <v>8</v>
      </c>
      <c r="AA2" s="138" t="s">
        <v>116</v>
      </c>
      <c r="AB2" s="122" t="s">
        <v>1</v>
      </c>
      <c r="AC2" s="134" t="s">
        <v>119</v>
      </c>
    </row>
    <row r="3" spans="1:29" ht="15" customHeight="1" x14ac:dyDescent="0.25">
      <c r="A3" s="131"/>
      <c r="B3" s="132"/>
      <c r="C3" s="132"/>
      <c r="D3" s="133"/>
      <c r="E3" s="125"/>
      <c r="F3" s="67" t="s">
        <v>110</v>
      </c>
      <c r="G3" s="66">
        <v>0.75</v>
      </c>
      <c r="H3" s="127"/>
      <c r="I3" s="72" t="s">
        <v>110</v>
      </c>
      <c r="J3" s="77">
        <v>0.25</v>
      </c>
      <c r="K3" s="107">
        <v>0.4</v>
      </c>
      <c r="L3" s="111">
        <v>0.5</v>
      </c>
      <c r="M3" s="121"/>
      <c r="N3" s="121"/>
      <c r="O3" s="123"/>
      <c r="P3" s="121"/>
      <c r="Q3" s="121"/>
      <c r="R3" s="119"/>
      <c r="S3" s="53">
        <v>2012</v>
      </c>
      <c r="T3" s="53">
        <v>2013</v>
      </c>
      <c r="U3" s="53">
        <v>2014</v>
      </c>
      <c r="V3" s="53">
        <v>2015</v>
      </c>
      <c r="W3" s="137"/>
      <c r="X3" s="137"/>
      <c r="Y3" s="137"/>
      <c r="Z3" s="137"/>
      <c r="AA3" s="139"/>
      <c r="AB3" s="123"/>
      <c r="AC3" s="135"/>
    </row>
    <row r="4" spans="1:29" ht="15" customHeight="1" x14ac:dyDescent="0.25">
      <c r="A4" s="21"/>
      <c r="B4" s="22"/>
      <c r="C4" s="22"/>
      <c r="D4" s="22"/>
      <c r="E4" s="67"/>
      <c r="F4" s="67"/>
      <c r="G4" s="67"/>
      <c r="H4" s="73"/>
      <c r="I4" s="73"/>
      <c r="J4" s="73"/>
      <c r="K4" s="108"/>
      <c r="L4" s="65"/>
      <c r="M4" s="18"/>
      <c r="N4" s="65"/>
      <c r="O4" s="65"/>
      <c r="P4" s="18"/>
      <c r="Q4" s="18"/>
      <c r="R4" s="19"/>
      <c r="S4" s="17"/>
      <c r="T4" s="17"/>
      <c r="U4" s="17"/>
      <c r="V4" s="17"/>
      <c r="W4" s="17"/>
      <c r="X4" s="17"/>
      <c r="Y4" s="23"/>
      <c r="Z4" s="50"/>
      <c r="AA4" s="92"/>
      <c r="AB4" s="65"/>
      <c r="AC4" s="16"/>
    </row>
    <row r="5" spans="1:29" ht="15.75" x14ac:dyDescent="0.25">
      <c r="A5" s="7">
        <v>1</v>
      </c>
      <c r="B5" s="11" t="s">
        <v>19</v>
      </c>
      <c r="C5" s="11" t="s">
        <v>95</v>
      </c>
      <c r="D5" s="59" t="s">
        <v>96</v>
      </c>
      <c r="E5" s="69">
        <v>3914</v>
      </c>
      <c r="F5" s="68">
        <f t="shared" ref="F5:F36" si="0">(E5*100)/(4555)</f>
        <v>85.927552140504943</v>
      </c>
      <c r="G5" s="68">
        <f t="shared" ref="G5:G36" si="1">(F5*75)/(100)</f>
        <v>64.445664105378711</v>
      </c>
      <c r="H5" s="75">
        <v>179</v>
      </c>
      <c r="I5" s="74">
        <f t="shared" ref="I5:I36" si="2">(H5*100)/(10272)</f>
        <v>1.742601246105919</v>
      </c>
      <c r="J5" s="74">
        <f t="shared" ref="J5:J36" si="3">(I5*25)/(100)</f>
        <v>0.43565031152647976</v>
      </c>
      <c r="K5" s="109">
        <f t="shared" ref="K5:K36" si="4">(G5+J5)*(40)/(100)</f>
        <v>25.952525766762072</v>
      </c>
      <c r="L5" s="59">
        <v>93.75</v>
      </c>
      <c r="M5" s="13">
        <f t="shared" ref="M5:M36" si="5">(L5*60)/(100)</f>
        <v>56.25</v>
      </c>
      <c r="N5" s="9">
        <v>13</v>
      </c>
      <c r="O5" s="9">
        <v>130</v>
      </c>
      <c r="P5" s="7" t="s">
        <v>15</v>
      </c>
      <c r="Q5" s="7">
        <v>5</v>
      </c>
      <c r="R5" s="14">
        <f t="shared" ref="R5:R36" si="6">(K5+M5+O5+Q5)</f>
        <v>217.20252576676208</v>
      </c>
      <c r="S5" s="10"/>
      <c r="T5" s="10">
        <v>10</v>
      </c>
      <c r="U5" s="12"/>
      <c r="V5" s="12"/>
      <c r="W5" s="12"/>
      <c r="X5" s="10">
        <v>30</v>
      </c>
      <c r="Y5" s="10"/>
      <c r="Z5" s="10"/>
      <c r="AA5" s="93">
        <f t="shared" ref="AA5:AA36" si="7">SUM(S5:Z5)</f>
        <v>40</v>
      </c>
      <c r="AB5" s="99">
        <f t="shared" ref="AB5:AB36" si="8">(R5-AA5)</f>
        <v>177.20252576676208</v>
      </c>
      <c r="AC5" s="16" t="s">
        <v>120</v>
      </c>
    </row>
    <row r="6" spans="1:29" ht="15.75" x14ac:dyDescent="0.25">
      <c r="A6" s="7">
        <v>2</v>
      </c>
      <c r="B6" s="11" t="s">
        <v>118</v>
      </c>
      <c r="C6" s="11" t="s">
        <v>58</v>
      </c>
      <c r="D6" s="59" t="s">
        <v>40</v>
      </c>
      <c r="E6" s="69">
        <v>3508</v>
      </c>
      <c r="F6" s="68">
        <f t="shared" si="0"/>
        <v>77.014270032930838</v>
      </c>
      <c r="G6" s="68">
        <f t="shared" si="1"/>
        <v>57.760702524698125</v>
      </c>
      <c r="H6" s="75">
        <v>181</v>
      </c>
      <c r="I6" s="74">
        <f t="shared" si="2"/>
        <v>1.7620716510903427</v>
      </c>
      <c r="J6" s="74">
        <f t="shared" si="3"/>
        <v>0.44051791277258567</v>
      </c>
      <c r="K6" s="109">
        <f t="shared" si="4"/>
        <v>23.280488174988285</v>
      </c>
      <c r="L6" s="60">
        <v>68.75</v>
      </c>
      <c r="M6" s="13">
        <f t="shared" si="5"/>
        <v>41.25</v>
      </c>
      <c r="N6" s="9">
        <v>10</v>
      </c>
      <c r="O6" s="9">
        <v>100</v>
      </c>
      <c r="P6" s="7"/>
      <c r="Q6" s="7"/>
      <c r="R6" s="14">
        <f t="shared" si="6"/>
        <v>164.53048817498828</v>
      </c>
      <c r="S6" s="10"/>
      <c r="T6" s="10">
        <v>10</v>
      </c>
      <c r="U6" s="12"/>
      <c r="V6" s="12"/>
      <c r="W6" s="12"/>
      <c r="X6" s="10"/>
      <c r="Y6" s="10"/>
      <c r="Z6" s="10"/>
      <c r="AA6" s="93">
        <f t="shared" si="7"/>
        <v>10</v>
      </c>
      <c r="AB6" s="99">
        <f t="shared" si="8"/>
        <v>154.53048817498828</v>
      </c>
      <c r="AC6" s="16" t="s">
        <v>120</v>
      </c>
    </row>
    <row r="7" spans="1:29" ht="15.75" x14ac:dyDescent="0.25">
      <c r="A7" s="7">
        <v>3</v>
      </c>
      <c r="B7" s="11" t="s">
        <v>9</v>
      </c>
      <c r="C7" s="11" t="s">
        <v>65</v>
      </c>
      <c r="D7" s="8" t="s">
        <v>62</v>
      </c>
      <c r="E7" s="69">
        <v>3702</v>
      </c>
      <c r="F7" s="68">
        <f t="shared" si="0"/>
        <v>81.273326015367729</v>
      </c>
      <c r="G7" s="68">
        <f t="shared" si="1"/>
        <v>60.954994511525804</v>
      </c>
      <c r="H7" s="75">
        <v>0</v>
      </c>
      <c r="I7" s="74">
        <f t="shared" si="2"/>
        <v>0</v>
      </c>
      <c r="J7" s="74">
        <f t="shared" si="3"/>
        <v>0</v>
      </c>
      <c r="K7" s="109">
        <f t="shared" si="4"/>
        <v>24.381997804610322</v>
      </c>
      <c r="L7" s="59">
        <v>86.25</v>
      </c>
      <c r="M7" s="13">
        <f t="shared" si="5"/>
        <v>51.75</v>
      </c>
      <c r="N7" s="9">
        <v>8</v>
      </c>
      <c r="O7" s="9">
        <v>80</v>
      </c>
      <c r="P7" s="7"/>
      <c r="Q7" s="7"/>
      <c r="R7" s="14">
        <f t="shared" si="6"/>
        <v>156.13199780461031</v>
      </c>
      <c r="S7" s="10"/>
      <c r="T7" s="10"/>
      <c r="U7" s="12"/>
      <c r="V7" s="12"/>
      <c r="W7" s="12"/>
      <c r="X7" s="10">
        <v>30</v>
      </c>
      <c r="Y7" s="10"/>
      <c r="Z7" s="10">
        <v>40</v>
      </c>
      <c r="AA7" s="93">
        <f t="shared" si="7"/>
        <v>70</v>
      </c>
      <c r="AB7" s="99">
        <f t="shared" si="8"/>
        <v>86.131997804610307</v>
      </c>
      <c r="AC7" s="16" t="s">
        <v>120</v>
      </c>
    </row>
    <row r="8" spans="1:29" ht="15.75" x14ac:dyDescent="0.25">
      <c r="A8" s="7">
        <v>4</v>
      </c>
      <c r="B8" s="7" t="s">
        <v>118</v>
      </c>
      <c r="C8" s="7" t="s">
        <v>12</v>
      </c>
      <c r="D8" s="7" t="s">
        <v>13</v>
      </c>
      <c r="E8" s="69">
        <v>2151</v>
      </c>
      <c r="F8" s="68">
        <f t="shared" si="0"/>
        <v>47.222832052689355</v>
      </c>
      <c r="G8" s="68">
        <f t="shared" si="1"/>
        <v>35.417124039517013</v>
      </c>
      <c r="H8" s="75">
        <v>3268</v>
      </c>
      <c r="I8" s="74">
        <f t="shared" si="2"/>
        <v>31.814641744548286</v>
      </c>
      <c r="J8" s="74">
        <f t="shared" si="3"/>
        <v>7.9536604361370715</v>
      </c>
      <c r="K8" s="109">
        <f t="shared" si="4"/>
        <v>17.348313790261635</v>
      </c>
      <c r="L8" s="60">
        <v>82.5</v>
      </c>
      <c r="M8" s="13">
        <f t="shared" si="5"/>
        <v>49.5</v>
      </c>
      <c r="N8" s="9">
        <v>3</v>
      </c>
      <c r="O8" s="9">
        <v>30</v>
      </c>
      <c r="P8" s="7" t="s">
        <v>15</v>
      </c>
      <c r="Q8" s="7">
        <v>5</v>
      </c>
      <c r="R8" s="14">
        <f t="shared" si="6"/>
        <v>101.84831379026164</v>
      </c>
      <c r="S8" s="9"/>
      <c r="T8" s="9"/>
      <c r="U8" s="7"/>
      <c r="V8" s="7">
        <v>20</v>
      </c>
      <c r="W8" s="7"/>
      <c r="X8" s="9"/>
      <c r="Y8" s="9"/>
      <c r="Z8" s="9"/>
      <c r="AA8" s="93">
        <f t="shared" si="7"/>
        <v>20</v>
      </c>
      <c r="AB8" s="99">
        <f t="shared" si="8"/>
        <v>81.848313790261642</v>
      </c>
      <c r="AC8" s="16" t="s">
        <v>120</v>
      </c>
    </row>
    <row r="9" spans="1:29" ht="15.75" x14ac:dyDescent="0.25">
      <c r="A9" s="7">
        <v>5</v>
      </c>
      <c r="B9" s="11" t="s">
        <v>9</v>
      </c>
      <c r="C9" s="11" t="s">
        <v>49</v>
      </c>
      <c r="D9" s="59" t="s">
        <v>50</v>
      </c>
      <c r="E9" s="69">
        <v>2678</v>
      </c>
      <c r="F9" s="68">
        <f t="shared" si="0"/>
        <v>58.792535675082327</v>
      </c>
      <c r="G9" s="68">
        <f t="shared" si="1"/>
        <v>44.094401756311747</v>
      </c>
      <c r="H9" s="75">
        <v>9419</v>
      </c>
      <c r="I9" s="74">
        <f t="shared" si="2"/>
        <v>91.695872274143298</v>
      </c>
      <c r="J9" s="74">
        <f t="shared" si="3"/>
        <v>22.923968068535824</v>
      </c>
      <c r="K9" s="109">
        <f t="shared" si="4"/>
        <v>26.807347929939027</v>
      </c>
      <c r="L9" s="59">
        <v>71.25</v>
      </c>
      <c r="M9" s="13">
        <f t="shared" si="5"/>
        <v>42.75</v>
      </c>
      <c r="N9" s="9">
        <v>2</v>
      </c>
      <c r="O9" s="9">
        <v>20</v>
      </c>
      <c r="P9" s="7" t="s">
        <v>15</v>
      </c>
      <c r="Q9" s="7">
        <v>5</v>
      </c>
      <c r="R9" s="14">
        <f t="shared" si="6"/>
        <v>94.557347929939027</v>
      </c>
      <c r="S9" s="10"/>
      <c r="T9" s="10"/>
      <c r="U9" s="12">
        <v>15</v>
      </c>
      <c r="V9" s="12"/>
      <c r="W9" s="12"/>
      <c r="X9" s="10"/>
      <c r="Y9" s="10"/>
      <c r="Z9" s="10"/>
      <c r="AA9" s="93">
        <f t="shared" si="7"/>
        <v>15</v>
      </c>
      <c r="AB9" s="99">
        <f t="shared" si="8"/>
        <v>79.557347929939027</v>
      </c>
      <c r="AC9" s="16" t="s">
        <v>120</v>
      </c>
    </row>
    <row r="10" spans="1:29" ht="15.75" x14ac:dyDescent="0.25">
      <c r="A10" s="7">
        <v>6</v>
      </c>
      <c r="B10" s="11" t="s">
        <v>19</v>
      </c>
      <c r="C10" s="11" t="s">
        <v>67</v>
      </c>
      <c r="D10" s="59" t="s">
        <v>13</v>
      </c>
      <c r="E10" s="69">
        <v>4555</v>
      </c>
      <c r="F10" s="68">
        <f t="shared" si="0"/>
        <v>100</v>
      </c>
      <c r="G10" s="68">
        <f t="shared" si="1"/>
        <v>75</v>
      </c>
      <c r="H10" s="75">
        <v>2669</v>
      </c>
      <c r="I10" s="74">
        <f t="shared" si="2"/>
        <v>25.983255451713397</v>
      </c>
      <c r="J10" s="74">
        <f t="shared" si="3"/>
        <v>6.4958138629283493</v>
      </c>
      <c r="K10" s="109">
        <f t="shared" si="4"/>
        <v>32.598325545171335</v>
      </c>
      <c r="L10" s="60">
        <v>73.75</v>
      </c>
      <c r="M10" s="13">
        <f t="shared" si="5"/>
        <v>44.25</v>
      </c>
      <c r="N10" s="9"/>
      <c r="O10" s="9"/>
      <c r="P10" s="7"/>
      <c r="Q10" s="7"/>
      <c r="R10" s="14">
        <f t="shared" si="6"/>
        <v>76.848325545171335</v>
      </c>
      <c r="S10" s="10"/>
      <c r="T10" s="10"/>
      <c r="U10" s="12"/>
      <c r="V10" s="12"/>
      <c r="W10" s="12"/>
      <c r="X10" s="10"/>
      <c r="Y10" s="10"/>
      <c r="Z10" s="10"/>
      <c r="AA10" s="93">
        <f t="shared" si="7"/>
        <v>0</v>
      </c>
      <c r="AB10" s="99">
        <f t="shared" si="8"/>
        <v>76.848325545171335</v>
      </c>
      <c r="AC10" s="16" t="s">
        <v>120</v>
      </c>
    </row>
    <row r="11" spans="1:29" ht="15.75" x14ac:dyDescent="0.25">
      <c r="A11" s="7">
        <v>7</v>
      </c>
      <c r="B11" s="7" t="s">
        <v>9</v>
      </c>
      <c r="C11" s="7" t="s">
        <v>28</v>
      </c>
      <c r="D11" s="7" t="s">
        <v>17</v>
      </c>
      <c r="E11" s="69">
        <v>2747</v>
      </c>
      <c r="F11" s="68">
        <f t="shared" si="0"/>
        <v>60.307354555433591</v>
      </c>
      <c r="G11" s="68">
        <f t="shared" si="1"/>
        <v>45.230515916575193</v>
      </c>
      <c r="H11" s="75">
        <v>19</v>
      </c>
      <c r="I11" s="74">
        <f t="shared" si="2"/>
        <v>0.18496884735202493</v>
      </c>
      <c r="J11" s="74">
        <f t="shared" si="3"/>
        <v>4.6242211838006232E-2</v>
      </c>
      <c r="K11" s="109">
        <f t="shared" si="4"/>
        <v>18.11070325136528</v>
      </c>
      <c r="L11" s="60">
        <v>88.75</v>
      </c>
      <c r="M11" s="13">
        <f t="shared" si="5"/>
        <v>53.25</v>
      </c>
      <c r="N11" s="9"/>
      <c r="O11" s="9"/>
      <c r="P11" s="7" t="s">
        <v>15</v>
      </c>
      <c r="Q11" s="7">
        <v>5</v>
      </c>
      <c r="R11" s="14">
        <f t="shared" si="6"/>
        <v>76.36070325136528</v>
      </c>
      <c r="S11" s="9"/>
      <c r="T11" s="9"/>
      <c r="U11" s="7"/>
      <c r="V11" s="7"/>
      <c r="W11" s="7"/>
      <c r="X11" s="9"/>
      <c r="Y11" s="9"/>
      <c r="Z11" s="9"/>
      <c r="AA11" s="93">
        <f t="shared" si="7"/>
        <v>0</v>
      </c>
      <c r="AB11" s="99">
        <f t="shared" si="8"/>
        <v>76.36070325136528</v>
      </c>
      <c r="AC11" s="16" t="s">
        <v>120</v>
      </c>
    </row>
    <row r="12" spans="1:29" ht="15.75" x14ac:dyDescent="0.25">
      <c r="A12" s="7">
        <v>8</v>
      </c>
      <c r="B12" s="11" t="s">
        <v>76</v>
      </c>
      <c r="C12" s="11" t="s">
        <v>75</v>
      </c>
      <c r="D12" s="59" t="s">
        <v>13</v>
      </c>
      <c r="E12" s="69">
        <v>3001</v>
      </c>
      <c r="F12" s="68">
        <f t="shared" si="0"/>
        <v>65.883644346871563</v>
      </c>
      <c r="G12" s="68">
        <f t="shared" si="1"/>
        <v>49.412733260153672</v>
      </c>
      <c r="H12" s="75">
        <v>0</v>
      </c>
      <c r="I12" s="74">
        <f t="shared" si="2"/>
        <v>0</v>
      </c>
      <c r="J12" s="74">
        <f t="shared" si="3"/>
        <v>0</v>
      </c>
      <c r="K12" s="109">
        <f t="shared" si="4"/>
        <v>19.76509330406147</v>
      </c>
      <c r="L12" s="60">
        <v>68.75</v>
      </c>
      <c r="M12" s="13">
        <f t="shared" si="5"/>
        <v>41.25</v>
      </c>
      <c r="N12" s="9">
        <v>1</v>
      </c>
      <c r="O12" s="9">
        <v>10</v>
      </c>
      <c r="P12" s="7" t="s">
        <v>15</v>
      </c>
      <c r="Q12" s="7">
        <v>5</v>
      </c>
      <c r="R12" s="14">
        <f t="shared" si="6"/>
        <v>76.015093304061466</v>
      </c>
      <c r="S12" s="10"/>
      <c r="T12" s="10"/>
      <c r="U12" s="12"/>
      <c r="V12" s="12"/>
      <c r="W12" s="12"/>
      <c r="X12" s="10"/>
      <c r="Y12" s="10"/>
      <c r="Z12" s="10"/>
      <c r="AA12" s="93">
        <f t="shared" si="7"/>
        <v>0</v>
      </c>
      <c r="AB12" s="99">
        <f t="shared" si="8"/>
        <v>76.015093304061466</v>
      </c>
      <c r="AC12" s="16" t="s">
        <v>120</v>
      </c>
    </row>
    <row r="13" spans="1:29" ht="15.75" x14ac:dyDescent="0.25">
      <c r="A13" s="7">
        <v>9</v>
      </c>
      <c r="B13" s="7" t="s">
        <v>118</v>
      </c>
      <c r="C13" s="7" t="s">
        <v>34</v>
      </c>
      <c r="D13" s="7" t="s">
        <v>11</v>
      </c>
      <c r="E13" s="69">
        <v>3374</v>
      </c>
      <c r="F13" s="68">
        <f t="shared" si="0"/>
        <v>74.072447859495057</v>
      </c>
      <c r="G13" s="68">
        <f t="shared" si="1"/>
        <v>55.554335894621289</v>
      </c>
      <c r="H13" s="75">
        <v>180</v>
      </c>
      <c r="I13" s="74">
        <f t="shared" si="2"/>
        <v>1.7523364485981308</v>
      </c>
      <c r="J13" s="74">
        <f t="shared" si="3"/>
        <v>0.43808411214953269</v>
      </c>
      <c r="K13" s="109">
        <f t="shared" si="4"/>
        <v>22.396968002708327</v>
      </c>
      <c r="L13" s="59">
        <v>86.25</v>
      </c>
      <c r="M13" s="13">
        <f t="shared" si="5"/>
        <v>51.75</v>
      </c>
      <c r="N13" s="9"/>
      <c r="O13" s="9"/>
      <c r="P13" s="7"/>
      <c r="Q13" s="7"/>
      <c r="R13" s="14">
        <f t="shared" si="6"/>
        <v>74.14696800270832</v>
      </c>
      <c r="S13" s="9"/>
      <c r="T13" s="9"/>
      <c r="U13" s="7"/>
      <c r="V13" s="7"/>
      <c r="W13" s="7"/>
      <c r="X13" s="9"/>
      <c r="Y13" s="9"/>
      <c r="Z13" s="9"/>
      <c r="AA13" s="93">
        <f t="shared" si="7"/>
        <v>0</v>
      </c>
      <c r="AB13" s="99">
        <f t="shared" si="8"/>
        <v>74.14696800270832</v>
      </c>
      <c r="AC13" s="16" t="s">
        <v>120</v>
      </c>
    </row>
    <row r="14" spans="1:29" ht="15.75" x14ac:dyDescent="0.25">
      <c r="A14" s="7">
        <v>10</v>
      </c>
      <c r="B14" s="11" t="s">
        <v>101</v>
      </c>
      <c r="C14" s="11" t="s">
        <v>102</v>
      </c>
      <c r="D14" s="8" t="s">
        <v>100</v>
      </c>
      <c r="E14" s="69">
        <v>4060</v>
      </c>
      <c r="F14" s="68">
        <f t="shared" si="0"/>
        <v>89.132821075740949</v>
      </c>
      <c r="G14" s="68">
        <f t="shared" si="1"/>
        <v>66.849615806805716</v>
      </c>
      <c r="H14" s="75">
        <v>0</v>
      </c>
      <c r="I14" s="74">
        <f t="shared" si="2"/>
        <v>0</v>
      </c>
      <c r="J14" s="74">
        <f t="shared" si="3"/>
        <v>0</v>
      </c>
      <c r="K14" s="109">
        <f t="shared" si="4"/>
        <v>26.739846322722286</v>
      </c>
      <c r="L14" s="60">
        <v>57.5</v>
      </c>
      <c r="M14" s="13">
        <f t="shared" si="5"/>
        <v>34.5</v>
      </c>
      <c r="N14" s="9">
        <v>1</v>
      </c>
      <c r="O14" s="9">
        <v>10</v>
      </c>
      <c r="P14" s="7"/>
      <c r="Q14" s="7"/>
      <c r="R14" s="14">
        <f t="shared" si="6"/>
        <v>71.239846322722286</v>
      </c>
      <c r="S14" s="10"/>
      <c r="T14" s="10"/>
      <c r="U14" s="12"/>
      <c r="V14" s="12"/>
      <c r="W14" s="12"/>
      <c r="X14" s="10"/>
      <c r="Y14" s="10"/>
      <c r="Z14" s="10"/>
      <c r="AA14" s="93">
        <f t="shared" si="7"/>
        <v>0</v>
      </c>
      <c r="AB14" s="99">
        <f t="shared" si="8"/>
        <v>71.239846322722286</v>
      </c>
      <c r="AC14" s="16" t="s">
        <v>120</v>
      </c>
    </row>
    <row r="15" spans="1:29" ht="15.75" x14ac:dyDescent="0.25">
      <c r="A15" s="7">
        <v>11</v>
      </c>
      <c r="B15" s="11" t="s">
        <v>9</v>
      </c>
      <c r="C15" s="11" t="s">
        <v>54</v>
      </c>
      <c r="D15" s="59" t="s">
        <v>43</v>
      </c>
      <c r="E15" s="69">
        <v>1998</v>
      </c>
      <c r="F15" s="68">
        <f t="shared" si="0"/>
        <v>43.863885839736554</v>
      </c>
      <c r="G15" s="68">
        <f t="shared" si="1"/>
        <v>32.897914379802415</v>
      </c>
      <c r="H15" s="75">
        <v>2897</v>
      </c>
      <c r="I15" s="74">
        <f t="shared" si="2"/>
        <v>28.202881619937695</v>
      </c>
      <c r="J15" s="74">
        <f t="shared" si="3"/>
        <v>7.050720404984423</v>
      </c>
      <c r="K15" s="109">
        <f t="shared" si="4"/>
        <v>15.979453913914735</v>
      </c>
      <c r="L15" s="60">
        <v>82.5</v>
      </c>
      <c r="M15" s="13">
        <f t="shared" si="5"/>
        <v>49.5</v>
      </c>
      <c r="N15" s="9"/>
      <c r="O15" s="9"/>
      <c r="P15" s="7" t="s">
        <v>15</v>
      </c>
      <c r="Q15" s="7">
        <v>5</v>
      </c>
      <c r="R15" s="14">
        <f t="shared" si="6"/>
        <v>70.479453913914739</v>
      </c>
      <c r="S15" s="10"/>
      <c r="T15" s="10"/>
      <c r="U15" s="12"/>
      <c r="V15" s="12"/>
      <c r="W15" s="12"/>
      <c r="X15" s="10"/>
      <c r="Y15" s="10"/>
      <c r="Z15" s="10"/>
      <c r="AA15" s="93">
        <f t="shared" si="7"/>
        <v>0</v>
      </c>
      <c r="AB15" s="99">
        <f t="shared" si="8"/>
        <v>70.479453913914739</v>
      </c>
      <c r="AC15" s="16" t="s">
        <v>120</v>
      </c>
    </row>
    <row r="16" spans="1:29" ht="15.75" x14ac:dyDescent="0.25">
      <c r="A16" s="7">
        <v>12</v>
      </c>
      <c r="B16" s="11" t="s">
        <v>118</v>
      </c>
      <c r="C16" s="11" t="s">
        <v>56</v>
      </c>
      <c r="D16" s="59" t="s">
        <v>17</v>
      </c>
      <c r="E16" s="69">
        <v>4060</v>
      </c>
      <c r="F16" s="68">
        <f t="shared" si="0"/>
        <v>89.132821075740949</v>
      </c>
      <c r="G16" s="68">
        <f t="shared" si="1"/>
        <v>66.849615806805716</v>
      </c>
      <c r="H16" s="75">
        <v>179</v>
      </c>
      <c r="I16" s="74">
        <f t="shared" si="2"/>
        <v>1.742601246105919</v>
      </c>
      <c r="J16" s="74">
        <f t="shared" si="3"/>
        <v>0.43565031152647976</v>
      </c>
      <c r="K16" s="109">
        <f t="shared" si="4"/>
        <v>26.914106447332873</v>
      </c>
      <c r="L16" s="59">
        <v>71.25</v>
      </c>
      <c r="M16" s="13">
        <f t="shared" si="5"/>
        <v>42.75</v>
      </c>
      <c r="N16" s="9"/>
      <c r="O16" s="9"/>
      <c r="P16" s="7"/>
      <c r="Q16" s="7"/>
      <c r="R16" s="14">
        <f t="shared" si="6"/>
        <v>69.66410644733287</v>
      </c>
      <c r="S16" s="10"/>
      <c r="T16" s="10"/>
      <c r="U16" s="12"/>
      <c r="V16" s="12"/>
      <c r="W16" s="12"/>
      <c r="X16" s="10"/>
      <c r="Y16" s="10"/>
      <c r="Z16" s="10"/>
      <c r="AA16" s="93">
        <f t="shared" si="7"/>
        <v>0</v>
      </c>
      <c r="AB16" s="99">
        <f t="shared" si="8"/>
        <v>69.66410644733287</v>
      </c>
      <c r="AC16" s="16" t="s">
        <v>120</v>
      </c>
    </row>
    <row r="17" spans="1:29" ht="15.75" x14ac:dyDescent="0.25">
      <c r="A17" s="7">
        <v>13</v>
      </c>
      <c r="B17" s="11" t="s">
        <v>76</v>
      </c>
      <c r="C17" s="11" t="s">
        <v>80</v>
      </c>
      <c r="D17" s="59" t="s">
        <v>40</v>
      </c>
      <c r="E17" s="69">
        <v>3233</v>
      </c>
      <c r="F17" s="68">
        <f t="shared" si="0"/>
        <v>70.97694840834248</v>
      </c>
      <c r="G17" s="68">
        <f t="shared" si="1"/>
        <v>53.23271130625686</v>
      </c>
      <c r="H17" s="75">
        <v>0</v>
      </c>
      <c r="I17" s="74">
        <f t="shared" si="2"/>
        <v>0</v>
      </c>
      <c r="J17" s="74">
        <f t="shared" si="3"/>
        <v>0</v>
      </c>
      <c r="K17" s="109">
        <f t="shared" si="4"/>
        <v>21.293084522502745</v>
      </c>
      <c r="L17" s="60">
        <v>86.25</v>
      </c>
      <c r="M17" s="13">
        <f t="shared" si="5"/>
        <v>51.75</v>
      </c>
      <c r="N17" s="9"/>
      <c r="O17" s="9"/>
      <c r="P17" s="7"/>
      <c r="Q17" s="7"/>
      <c r="R17" s="14">
        <f t="shared" si="6"/>
        <v>73.043084522502738</v>
      </c>
      <c r="S17" s="10">
        <v>5</v>
      </c>
      <c r="T17" s="10"/>
      <c r="U17" s="12"/>
      <c r="V17" s="12"/>
      <c r="W17" s="12"/>
      <c r="X17" s="10"/>
      <c r="Y17" s="10"/>
      <c r="Z17" s="10"/>
      <c r="AA17" s="93">
        <f t="shared" si="7"/>
        <v>5</v>
      </c>
      <c r="AB17" s="99">
        <f t="shared" si="8"/>
        <v>68.043084522502738</v>
      </c>
      <c r="AC17" s="16" t="s">
        <v>120</v>
      </c>
    </row>
    <row r="18" spans="1:29" ht="15.75" x14ac:dyDescent="0.25">
      <c r="A18" s="7">
        <v>14</v>
      </c>
      <c r="B18" s="11" t="s">
        <v>19</v>
      </c>
      <c r="C18" s="11" t="s">
        <v>63</v>
      </c>
      <c r="D18" s="59" t="s">
        <v>62</v>
      </c>
      <c r="E18" s="69">
        <v>988</v>
      </c>
      <c r="F18" s="68">
        <f t="shared" si="0"/>
        <v>21.690450054884742</v>
      </c>
      <c r="G18" s="68">
        <f t="shared" si="1"/>
        <v>16.267837541163555</v>
      </c>
      <c r="H18" s="75">
        <v>21</v>
      </c>
      <c r="I18" s="74">
        <f t="shared" si="2"/>
        <v>0.20443925233644861</v>
      </c>
      <c r="J18" s="74">
        <f t="shared" si="3"/>
        <v>5.1109813084112152E-2</v>
      </c>
      <c r="K18" s="109">
        <f t="shared" si="4"/>
        <v>6.5275789416990664</v>
      </c>
      <c r="L18" s="60">
        <v>93.75</v>
      </c>
      <c r="M18" s="13">
        <f t="shared" si="5"/>
        <v>56.25</v>
      </c>
      <c r="N18" s="9"/>
      <c r="O18" s="9"/>
      <c r="P18" s="7" t="s">
        <v>15</v>
      </c>
      <c r="Q18" s="7">
        <v>5</v>
      </c>
      <c r="R18" s="14">
        <f t="shared" si="6"/>
        <v>67.777578941699062</v>
      </c>
      <c r="S18" s="10"/>
      <c r="T18" s="10"/>
      <c r="U18" s="12"/>
      <c r="V18" s="12"/>
      <c r="W18" s="12"/>
      <c r="X18" s="10"/>
      <c r="Y18" s="10"/>
      <c r="Z18" s="10"/>
      <c r="AA18" s="93">
        <f t="shared" si="7"/>
        <v>0</v>
      </c>
      <c r="AB18" s="99">
        <f t="shared" si="8"/>
        <v>67.777578941699062</v>
      </c>
      <c r="AC18" s="16" t="s">
        <v>120</v>
      </c>
    </row>
    <row r="19" spans="1:29" ht="15.75" x14ac:dyDescent="0.25">
      <c r="A19" s="7">
        <v>15</v>
      </c>
      <c r="B19" s="11" t="s">
        <v>9</v>
      </c>
      <c r="C19" s="11" t="s">
        <v>64</v>
      </c>
      <c r="D19" s="59" t="s">
        <v>13</v>
      </c>
      <c r="E19" s="69">
        <v>3364</v>
      </c>
      <c r="F19" s="68">
        <f t="shared" si="0"/>
        <v>73.852908891328212</v>
      </c>
      <c r="G19" s="68">
        <f t="shared" si="1"/>
        <v>55.389681668496159</v>
      </c>
      <c r="H19" s="75">
        <v>0</v>
      </c>
      <c r="I19" s="74">
        <f t="shared" si="2"/>
        <v>0</v>
      </c>
      <c r="J19" s="74">
        <f t="shared" si="3"/>
        <v>0</v>
      </c>
      <c r="K19" s="109">
        <f t="shared" si="4"/>
        <v>22.155872667398462</v>
      </c>
      <c r="L19" s="60">
        <v>65</v>
      </c>
      <c r="M19" s="13">
        <f t="shared" si="5"/>
        <v>39</v>
      </c>
      <c r="N19" s="9"/>
      <c r="O19" s="9"/>
      <c r="P19" s="7" t="s">
        <v>15</v>
      </c>
      <c r="Q19" s="7">
        <v>5</v>
      </c>
      <c r="R19" s="14">
        <f t="shared" si="6"/>
        <v>66.155872667398455</v>
      </c>
      <c r="S19" s="10"/>
      <c r="T19" s="10"/>
      <c r="U19" s="12"/>
      <c r="V19" s="12"/>
      <c r="W19" s="12"/>
      <c r="X19" s="10"/>
      <c r="Y19" s="10"/>
      <c r="Z19" s="10"/>
      <c r="AA19" s="93">
        <f t="shared" si="7"/>
        <v>0</v>
      </c>
      <c r="AB19" s="99">
        <f t="shared" si="8"/>
        <v>66.155872667398455</v>
      </c>
      <c r="AC19" s="16" t="s">
        <v>120</v>
      </c>
    </row>
    <row r="20" spans="1:29" ht="15.75" x14ac:dyDescent="0.25">
      <c r="A20" s="7">
        <v>16</v>
      </c>
      <c r="B20" s="7" t="s">
        <v>118</v>
      </c>
      <c r="C20" s="7" t="s">
        <v>33</v>
      </c>
      <c r="D20" s="7" t="s">
        <v>11</v>
      </c>
      <c r="E20" s="69">
        <v>4555</v>
      </c>
      <c r="F20" s="68">
        <f t="shared" si="0"/>
        <v>100</v>
      </c>
      <c r="G20" s="68">
        <f t="shared" si="1"/>
        <v>75</v>
      </c>
      <c r="H20" s="75">
        <v>2320</v>
      </c>
      <c r="I20" s="74">
        <f t="shared" si="2"/>
        <v>22.585669781931465</v>
      </c>
      <c r="J20" s="74">
        <f t="shared" si="3"/>
        <v>5.6464174454828662</v>
      </c>
      <c r="K20" s="109">
        <f t="shared" si="4"/>
        <v>32.258566978193151</v>
      </c>
      <c r="L20" s="59">
        <v>81.25</v>
      </c>
      <c r="M20" s="13">
        <f t="shared" si="5"/>
        <v>48.75</v>
      </c>
      <c r="N20" s="9"/>
      <c r="O20" s="9"/>
      <c r="P20" s="7" t="s">
        <v>15</v>
      </c>
      <c r="Q20" s="7">
        <v>5</v>
      </c>
      <c r="R20" s="14">
        <f t="shared" si="6"/>
        <v>86.008566978193159</v>
      </c>
      <c r="S20" s="9">
        <v>5</v>
      </c>
      <c r="T20" s="9"/>
      <c r="U20" s="7">
        <v>15</v>
      </c>
      <c r="V20" s="7"/>
      <c r="W20" s="7"/>
      <c r="X20" s="9"/>
      <c r="Y20" s="9"/>
      <c r="Z20" s="9"/>
      <c r="AA20" s="93">
        <f t="shared" si="7"/>
        <v>20</v>
      </c>
      <c r="AB20" s="99">
        <f t="shared" si="8"/>
        <v>66.008566978193159</v>
      </c>
      <c r="AC20" s="16" t="s">
        <v>120</v>
      </c>
    </row>
    <row r="21" spans="1:29" ht="15.75" x14ac:dyDescent="0.25">
      <c r="A21" s="7">
        <v>17</v>
      </c>
      <c r="B21" s="7" t="s">
        <v>9</v>
      </c>
      <c r="C21" s="7" t="s">
        <v>29</v>
      </c>
      <c r="D21" s="7" t="s">
        <v>27</v>
      </c>
      <c r="E21" s="69">
        <v>933</v>
      </c>
      <c r="F21" s="68">
        <f t="shared" si="0"/>
        <v>20.482985729967069</v>
      </c>
      <c r="G21" s="68">
        <f t="shared" si="1"/>
        <v>15.362239297475304</v>
      </c>
      <c r="H21" s="75">
        <v>2013</v>
      </c>
      <c r="I21" s="74">
        <f t="shared" si="2"/>
        <v>19.596962616822431</v>
      </c>
      <c r="J21" s="74">
        <f t="shared" si="3"/>
        <v>4.8992406542056077</v>
      </c>
      <c r="K21" s="109">
        <f t="shared" si="4"/>
        <v>8.1045919806723639</v>
      </c>
      <c r="L21" s="60">
        <v>96.25</v>
      </c>
      <c r="M21" s="13">
        <f t="shared" si="5"/>
        <v>57.75</v>
      </c>
      <c r="N21" s="9"/>
      <c r="O21" s="9"/>
      <c r="P21" s="7"/>
      <c r="Q21" s="7"/>
      <c r="R21" s="14">
        <f t="shared" si="6"/>
        <v>65.854591980672367</v>
      </c>
      <c r="S21" s="9"/>
      <c r="T21" s="9"/>
      <c r="U21" s="7"/>
      <c r="V21" s="7"/>
      <c r="W21" s="7"/>
      <c r="X21" s="9"/>
      <c r="Y21" s="9"/>
      <c r="Z21" s="9"/>
      <c r="AA21" s="93">
        <f t="shared" si="7"/>
        <v>0</v>
      </c>
      <c r="AB21" s="99">
        <f t="shared" si="8"/>
        <v>65.854591980672367</v>
      </c>
      <c r="AC21" s="16" t="s">
        <v>120</v>
      </c>
    </row>
    <row r="22" spans="1:29" ht="15.75" x14ac:dyDescent="0.25">
      <c r="A22" s="7">
        <v>18</v>
      </c>
      <c r="B22" s="11" t="s">
        <v>9</v>
      </c>
      <c r="C22" s="11" t="s">
        <v>97</v>
      </c>
      <c r="D22" s="59" t="s">
        <v>27</v>
      </c>
      <c r="E22" s="69">
        <v>1635</v>
      </c>
      <c r="F22" s="68">
        <f t="shared" si="0"/>
        <v>35.894621295279912</v>
      </c>
      <c r="G22" s="68">
        <f t="shared" si="1"/>
        <v>26.920965971459932</v>
      </c>
      <c r="H22" s="75">
        <v>3136</v>
      </c>
      <c r="I22" s="74">
        <f t="shared" si="2"/>
        <v>30.529595015576323</v>
      </c>
      <c r="J22" s="74">
        <f t="shared" si="3"/>
        <v>7.6323987538940807</v>
      </c>
      <c r="K22" s="109">
        <f t="shared" si="4"/>
        <v>13.821345890141606</v>
      </c>
      <c r="L22" s="59">
        <v>95</v>
      </c>
      <c r="M22" s="13">
        <f t="shared" si="5"/>
        <v>57</v>
      </c>
      <c r="N22" s="9">
        <v>2</v>
      </c>
      <c r="O22" s="9">
        <v>20</v>
      </c>
      <c r="P22" s="7" t="s">
        <v>15</v>
      </c>
      <c r="Q22" s="7">
        <v>5</v>
      </c>
      <c r="R22" s="14">
        <f t="shared" si="6"/>
        <v>95.8213458901416</v>
      </c>
      <c r="S22" s="10"/>
      <c r="T22" s="10"/>
      <c r="U22" s="12"/>
      <c r="V22" s="12"/>
      <c r="W22" s="12"/>
      <c r="X22" s="10">
        <v>30</v>
      </c>
      <c r="Y22" s="10"/>
      <c r="Z22" s="10"/>
      <c r="AA22" s="93">
        <f t="shared" si="7"/>
        <v>30</v>
      </c>
      <c r="AB22" s="99">
        <f t="shared" si="8"/>
        <v>65.8213458901416</v>
      </c>
      <c r="AC22" s="16" t="s">
        <v>120</v>
      </c>
    </row>
    <row r="23" spans="1:29" ht="15.75" x14ac:dyDescent="0.25">
      <c r="A23" s="7">
        <v>19</v>
      </c>
      <c r="B23" s="11" t="s">
        <v>9</v>
      </c>
      <c r="C23" s="11" t="s">
        <v>89</v>
      </c>
      <c r="D23" s="59" t="s">
        <v>70</v>
      </c>
      <c r="E23" s="69">
        <v>2448</v>
      </c>
      <c r="F23" s="68">
        <f t="shared" si="0"/>
        <v>53.743139407244783</v>
      </c>
      <c r="G23" s="68">
        <f t="shared" si="1"/>
        <v>40.307354555433584</v>
      </c>
      <c r="H23" s="75">
        <v>0</v>
      </c>
      <c r="I23" s="74">
        <f t="shared" si="2"/>
        <v>0</v>
      </c>
      <c r="J23" s="74">
        <f t="shared" si="3"/>
        <v>0</v>
      </c>
      <c r="K23" s="109">
        <f t="shared" si="4"/>
        <v>16.122941822173434</v>
      </c>
      <c r="L23" s="60">
        <v>78.75</v>
      </c>
      <c r="M23" s="13">
        <f t="shared" si="5"/>
        <v>47.25</v>
      </c>
      <c r="N23" s="9"/>
      <c r="O23" s="9"/>
      <c r="P23" s="7"/>
      <c r="Q23" s="7"/>
      <c r="R23" s="14">
        <f t="shared" si="6"/>
        <v>63.372941822173431</v>
      </c>
      <c r="S23" s="10"/>
      <c r="T23" s="10"/>
      <c r="U23" s="12"/>
      <c r="V23" s="12"/>
      <c r="W23" s="12"/>
      <c r="X23" s="10"/>
      <c r="Y23" s="10"/>
      <c r="Z23" s="10"/>
      <c r="AA23" s="93">
        <f t="shared" si="7"/>
        <v>0</v>
      </c>
      <c r="AB23" s="99">
        <f t="shared" si="8"/>
        <v>63.372941822173431</v>
      </c>
      <c r="AC23" s="16" t="s">
        <v>120</v>
      </c>
    </row>
    <row r="24" spans="1:29" ht="15.75" x14ac:dyDescent="0.25">
      <c r="A24" s="7">
        <v>20</v>
      </c>
      <c r="B24" s="11" t="s">
        <v>9</v>
      </c>
      <c r="C24" s="11" t="s">
        <v>90</v>
      </c>
      <c r="D24" s="8" t="s">
        <v>70</v>
      </c>
      <c r="E24" s="69">
        <v>3115</v>
      </c>
      <c r="F24" s="68">
        <f t="shared" si="0"/>
        <v>68.386388583973655</v>
      </c>
      <c r="G24" s="68">
        <f t="shared" si="1"/>
        <v>51.289791437980242</v>
      </c>
      <c r="H24" s="75">
        <v>0</v>
      </c>
      <c r="I24" s="74">
        <f t="shared" si="2"/>
        <v>0</v>
      </c>
      <c r="J24" s="74">
        <f t="shared" si="3"/>
        <v>0</v>
      </c>
      <c r="K24" s="109">
        <f t="shared" si="4"/>
        <v>20.515916575192094</v>
      </c>
      <c r="L24" s="59">
        <v>71.25</v>
      </c>
      <c r="M24" s="13">
        <f t="shared" si="5"/>
        <v>42.75</v>
      </c>
      <c r="N24" s="9"/>
      <c r="O24" s="9"/>
      <c r="P24" s="7"/>
      <c r="Q24" s="7"/>
      <c r="R24" s="14">
        <f t="shared" si="6"/>
        <v>63.265916575192094</v>
      </c>
      <c r="S24" s="10"/>
      <c r="T24" s="10"/>
      <c r="U24" s="12"/>
      <c r="V24" s="12"/>
      <c r="W24" s="12"/>
      <c r="X24" s="10"/>
      <c r="Y24" s="10"/>
      <c r="Z24" s="10"/>
      <c r="AA24" s="93">
        <f t="shared" si="7"/>
        <v>0</v>
      </c>
      <c r="AB24" s="99">
        <f t="shared" si="8"/>
        <v>63.265916575192094</v>
      </c>
      <c r="AC24" s="16" t="s">
        <v>120</v>
      </c>
    </row>
    <row r="25" spans="1:29" ht="15.75" x14ac:dyDescent="0.25">
      <c r="A25" s="7">
        <v>21</v>
      </c>
      <c r="B25" s="7" t="s">
        <v>118</v>
      </c>
      <c r="C25" s="7" t="s">
        <v>24</v>
      </c>
      <c r="D25" s="59" t="s">
        <v>25</v>
      </c>
      <c r="E25" s="69">
        <v>151</v>
      </c>
      <c r="F25" s="68">
        <f t="shared" si="0"/>
        <v>3.3150384193194293</v>
      </c>
      <c r="G25" s="68">
        <f t="shared" si="1"/>
        <v>2.4862788144895718</v>
      </c>
      <c r="H25" s="75">
        <v>10272</v>
      </c>
      <c r="I25" s="74">
        <f t="shared" si="2"/>
        <v>100</v>
      </c>
      <c r="J25" s="74">
        <f t="shared" si="3"/>
        <v>25</v>
      </c>
      <c r="K25" s="109">
        <f t="shared" si="4"/>
        <v>10.994511525795829</v>
      </c>
      <c r="L25" s="60">
        <v>87</v>
      </c>
      <c r="M25" s="13">
        <f t="shared" si="5"/>
        <v>52.2</v>
      </c>
      <c r="N25" s="9"/>
      <c r="O25" s="9"/>
      <c r="P25" s="7"/>
      <c r="Q25" s="7"/>
      <c r="R25" s="14">
        <f t="shared" si="6"/>
        <v>63.194511525795832</v>
      </c>
      <c r="S25" s="9"/>
      <c r="T25" s="9"/>
      <c r="U25" s="7"/>
      <c r="V25" s="7"/>
      <c r="W25" s="7"/>
      <c r="X25" s="9"/>
      <c r="Y25" s="9"/>
      <c r="Z25" s="9"/>
      <c r="AA25" s="93">
        <f t="shared" si="7"/>
        <v>0</v>
      </c>
      <c r="AB25" s="99">
        <f t="shared" si="8"/>
        <v>63.194511525795832</v>
      </c>
      <c r="AC25" s="16" t="s">
        <v>121</v>
      </c>
    </row>
    <row r="26" spans="1:29" ht="15.75" x14ac:dyDescent="0.25">
      <c r="A26" s="7">
        <v>22</v>
      </c>
      <c r="B26" s="11" t="s">
        <v>9</v>
      </c>
      <c r="C26" s="11" t="s">
        <v>78</v>
      </c>
      <c r="D26" s="8" t="s">
        <v>70</v>
      </c>
      <c r="E26" s="69">
        <v>842</v>
      </c>
      <c r="F26" s="68">
        <f t="shared" si="0"/>
        <v>18.485181119648736</v>
      </c>
      <c r="G26" s="68">
        <f t="shared" si="1"/>
        <v>13.863885839736552</v>
      </c>
      <c r="H26" s="75">
        <v>2143</v>
      </c>
      <c r="I26" s="74">
        <f t="shared" si="2"/>
        <v>20.862538940809969</v>
      </c>
      <c r="J26" s="74">
        <f t="shared" si="3"/>
        <v>5.2156347352024923</v>
      </c>
      <c r="K26" s="109">
        <f t="shared" si="4"/>
        <v>7.6318082299756176</v>
      </c>
      <c r="L26" s="59">
        <v>91.25</v>
      </c>
      <c r="M26" s="13">
        <f t="shared" si="5"/>
        <v>54.75</v>
      </c>
      <c r="N26" s="9"/>
      <c r="O26" s="9"/>
      <c r="P26" s="7"/>
      <c r="Q26" s="7"/>
      <c r="R26" s="14">
        <f t="shared" si="6"/>
        <v>62.381808229975618</v>
      </c>
      <c r="S26" s="10"/>
      <c r="T26" s="10"/>
      <c r="U26" s="12"/>
      <c r="V26" s="12"/>
      <c r="W26" s="12"/>
      <c r="X26" s="10"/>
      <c r="Y26" s="10"/>
      <c r="Z26" s="10"/>
      <c r="AA26" s="93">
        <f t="shared" si="7"/>
        <v>0</v>
      </c>
      <c r="AB26" s="99">
        <f t="shared" si="8"/>
        <v>62.381808229975618</v>
      </c>
      <c r="AC26" s="16" t="s">
        <v>121</v>
      </c>
    </row>
    <row r="27" spans="1:29" ht="15.75" x14ac:dyDescent="0.25">
      <c r="A27" s="24">
        <v>23</v>
      </c>
      <c r="B27" s="25" t="s">
        <v>76</v>
      </c>
      <c r="C27" s="25" t="s">
        <v>99</v>
      </c>
      <c r="D27" s="60" t="s">
        <v>100</v>
      </c>
      <c r="E27" s="70">
        <v>2162</v>
      </c>
      <c r="F27" s="68">
        <f t="shared" si="0"/>
        <v>47.46432491767289</v>
      </c>
      <c r="G27" s="68">
        <f t="shared" si="1"/>
        <v>35.598243688254662</v>
      </c>
      <c r="H27" s="76">
        <v>179</v>
      </c>
      <c r="I27" s="74">
        <f t="shared" si="2"/>
        <v>1.742601246105919</v>
      </c>
      <c r="J27" s="74">
        <f t="shared" si="3"/>
        <v>0.43565031152647976</v>
      </c>
      <c r="K27" s="109">
        <f t="shared" si="4"/>
        <v>14.413557599912457</v>
      </c>
      <c r="L27" s="60">
        <v>71.25</v>
      </c>
      <c r="M27" s="13">
        <f t="shared" si="5"/>
        <v>42.75</v>
      </c>
      <c r="N27" s="84"/>
      <c r="O27" s="84"/>
      <c r="P27" s="24" t="s">
        <v>15</v>
      </c>
      <c r="Q27" s="24">
        <v>5</v>
      </c>
      <c r="R27" s="14">
        <f t="shared" si="6"/>
        <v>62.163557599912458</v>
      </c>
      <c r="S27" s="27"/>
      <c r="T27" s="27"/>
      <c r="U27" s="51"/>
      <c r="V27" s="51"/>
      <c r="W27" s="51"/>
      <c r="X27" s="27"/>
      <c r="Y27" s="27"/>
      <c r="Z27" s="27"/>
      <c r="AA27" s="93">
        <f t="shared" si="7"/>
        <v>0</v>
      </c>
      <c r="AB27" s="99">
        <f t="shared" si="8"/>
        <v>62.163557599912458</v>
      </c>
      <c r="AC27" s="16" t="s">
        <v>121</v>
      </c>
    </row>
    <row r="28" spans="1:29" ht="15.75" x14ac:dyDescent="0.25">
      <c r="A28" s="24">
        <v>24</v>
      </c>
      <c r="B28" s="79" t="s">
        <v>118</v>
      </c>
      <c r="C28" s="79" t="s">
        <v>41</v>
      </c>
      <c r="D28" s="80" t="s">
        <v>42</v>
      </c>
      <c r="E28" s="70">
        <v>1041</v>
      </c>
      <c r="F28" s="68">
        <f t="shared" si="0"/>
        <v>22.854006586169046</v>
      </c>
      <c r="G28" s="68">
        <f t="shared" si="1"/>
        <v>17.140504939626783</v>
      </c>
      <c r="H28" s="76">
        <v>0</v>
      </c>
      <c r="I28" s="74">
        <f t="shared" si="2"/>
        <v>0</v>
      </c>
      <c r="J28" s="74">
        <f t="shared" si="3"/>
        <v>0</v>
      </c>
      <c r="K28" s="109">
        <f t="shared" si="4"/>
        <v>6.8562019758507127</v>
      </c>
      <c r="L28" s="60">
        <v>83.75</v>
      </c>
      <c r="M28" s="13">
        <f t="shared" si="5"/>
        <v>50.25</v>
      </c>
      <c r="N28" s="84"/>
      <c r="O28" s="84"/>
      <c r="P28" s="24" t="s">
        <v>15</v>
      </c>
      <c r="Q28" s="24">
        <v>5</v>
      </c>
      <c r="R28" s="14">
        <f t="shared" si="6"/>
        <v>62.106201975850709</v>
      </c>
      <c r="S28" s="27"/>
      <c r="T28" s="27"/>
      <c r="U28" s="87"/>
      <c r="V28" s="87"/>
      <c r="W28" s="87"/>
      <c r="X28" s="27"/>
      <c r="Y28" s="27"/>
      <c r="Z28" s="27"/>
      <c r="AA28" s="93">
        <f t="shared" si="7"/>
        <v>0</v>
      </c>
      <c r="AB28" s="99">
        <f t="shared" si="8"/>
        <v>62.106201975850709</v>
      </c>
      <c r="AC28" s="16" t="s">
        <v>121</v>
      </c>
    </row>
    <row r="29" spans="1:29" ht="15.75" x14ac:dyDescent="0.25">
      <c r="A29" s="24">
        <v>25</v>
      </c>
      <c r="B29" s="25" t="s">
        <v>9</v>
      </c>
      <c r="C29" s="25" t="s">
        <v>61</v>
      </c>
      <c r="D29" s="26" t="s">
        <v>27</v>
      </c>
      <c r="E29" s="70">
        <v>2418</v>
      </c>
      <c r="F29" s="68">
        <f t="shared" si="0"/>
        <v>53.084522502744235</v>
      </c>
      <c r="G29" s="68">
        <f t="shared" si="1"/>
        <v>39.813391877058173</v>
      </c>
      <c r="H29" s="76">
        <v>0</v>
      </c>
      <c r="I29" s="74">
        <f t="shared" si="2"/>
        <v>0</v>
      </c>
      <c r="J29" s="74">
        <f t="shared" si="3"/>
        <v>0</v>
      </c>
      <c r="K29" s="109">
        <f t="shared" si="4"/>
        <v>15.925356750823269</v>
      </c>
      <c r="L29" s="60">
        <v>85</v>
      </c>
      <c r="M29" s="13">
        <f t="shared" si="5"/>
        <v>51</v>
      </c>
      <c r="N29" s="84"/>
      <c r="O29" s="84"/>
      <c r="P29" s="24" t="s">
        <v>15</v>
      </c>
      <c r="Q29" s="24">
        <v>5</v>
      </c>
      <c r="R29" s="14">
        <f t="shared" si="6"/>
        <v>71.925356750823269</v>
      </c>
      <c r="S29" s="27"/>
      <c r="T29" s="27">
        <v>10</v>
      </c>
      <c r="U29" s="51"/>
      <c r="V29" s="51"/>
      <c r="W29" s="51"/>
      <c r="X29" s="27"/>
      <c r="Y29" s="27"/>
      <c r="Z29" s="27"/>
      <c r="AA29" s="93">
        <f t="shared" si="7"/>
        <v>10</v>
      </c>
      <c r="AB29" s="99">
        <f t="shared" si="8"/>
        <v>61.925356750823269</v>
      </c>
      <c r="AC29" s="16" t="s">
        <v>121</v>
      </c>
    </row>
    <row r="30" spans="1:29" ht="15.75" x14ac:dyDescent="0.25">
      <c r="A30" s="24">
        <v>26</v>
      </c>
      <c r="B30" s="25" t="s">
        <v>9</v>
      </c>
      <c r="C30" s="25" t="s">
        <v>68</v>
      </c>
      <c r="D30" s="26" t="s">
        <v>70</v>
      </c>
      <c r="E30" s="70">
        <v>2930</v>
      </c>
      <c r="F30" s="68">
        <f t="shared" si="0"/>
        <v>64.32491767288694</v>
      </c>
      <c r="G30" s="68">
        <f t="shared" si="1"/>
        <v>48.243688254665201</v>
      </c>
      <c r="H30" s="76">
        <v>0</v>
      </c>
      <c r="I30" s="74">
        <f t="shared" si="2"/>
        <v>0</v>
      </c>
      <c r="J30" s="74">
        <f t="shared" si="3"/>
        <v>0</v>
      </c>
      <c r="K30" s="109">
        <f t="shared" si="4"/>
        <v>19.297475301866079</v>
      </c>
      <c r="L30" s="60">
        <v>70</v>
      </c>
      <c r="M30" s="13">
        <f t="shared" si="5"/>
        <v>42</v>
      </c>
      <c r="N30" s="84"/>
      <c r="O30" s="84"/>
      <c r="P30" s="24"/>
      <c r="Q30" s="24"/>
      <c r="R30" s="14">
        <f t="shared" si="6"/>
        <v>61.297475301866079</v>
      </c>
      <c r="S30" s="27"/>
      <c r="T30" s="27"/>
      <c r="U30" s="51"/>
      <c r="V30" s="51"/>
      <c r="W30" s="51"/>
      <c r="X30" s="27"/>
      <c r="Y30" s="27"/>
      <c r="Z30" s="27"/>
      <c r="AA30" s="93">
        <f t="shared" si="7"/>
        <v>0</v>
      </c>
      <c r="AB30" s="99">
        <f t="shared" si="8"/>
        <v>61.297475301866079</v>
      </c>
      <c r="AC30" s="16" t="s">
        <v>121</v>
      </c>
    </row>
    <row r="31" spans="1:29" ht="15.75" x14ac:dyDescent="0.25">
      <c r="A31" s="24">
        <v>27</v>
      </c>
      <c r="B31" s="25" t="s">
        <v>19</v>
      </c>
      <c r="C31" s="25" t="s">
        <v>86</v>
      </c>
      <c r="D31" s="60" t="s">
        <v>87</v>
      </c>
      <c r="E31" s="70">
        <v>2124</v>
      </c>
      <c r="F31" s="68">
        <f t="shared" si="0"/>
        <v>46.630076838638857</v>
      </c>
      <c r="G31" s="68">
        <f t="shared" si="1"/>
        <v>34.972557628979146</v>
      </c>
      <c r="H31" s="76">
        <v>180</v>
      </c>
      <c r="I31" s="74">
        <f t="shared" si="2"/>
        <v>1.7523364485981308</v>
      </c>
      <c r="J31" s="74">
        <f t="shared" si="3"/>
        <v>0.43808411214953269</v>
      </c>
      <c r="K31" s="109">
        <f t="shared" si="4"/>
        <v>14.164256696451471</v>
      </c>
      <c r="L31" s="60">
        <v>70</v>
      </c>
      <c r="M31" s="13">
        <f t="shared" si="5"/>
        <v>42</v>
      </c>
      <c r="N31" s="84"/>
      <c r="O31" s="84"/>
      <c r="P31" s="24" t="s">
        <v>15</v>
      </c>
      <c r="Q31" s="24">
        <v>5</v>
      </c>
      <c r="R31" s="14">
        <f t="shared" si="6"/>
        <v>61.164256696451474</v>
      </c>
      <c r="S31" s="27"/>
      <c r="T31" s="27"/>
      <c r="U31" s="51"/>
      <c r="V31" s="51"/>
      <c r="W31" s="51"/>
      <c r="X31" s="27"/>
      <c r="Y31" s="27"/>
      <c r="Z31" s="27"/>
      <c r="AA31" s="93">
        <f t="shared" si="7"/>
        <v>0</v>
      </c>
      <c r="AB31" s="99">
        <f t="shared" si="8"/>
        <v>61.164256696451474</v>
      </c>
      <c r="AC31" s="16" t="s">
        <v>121</v>
      </c>
    </row>
    <row r="32" spans="1:29" ht="15.75" x14ac:dyDescent="0.25">
      <c r="A32" s="24">
        <v>28</v>
      </c>
      <c r="B32" s="25" t="s">
        <v>9</v>
      </c>
      <c r="C32" s="25" t="s">
        <v>44</v>
      </c>
      <c r="D32" s="60" t="s">
        <v>43</v>
      </c>
      <c r="E32" s="70">
        <v>675</v>
      </c>
      <c r="F32" s="68">
        <f t="shared" si="0"/>
        <v>14.818880351262349</v>
      </c>
      <c r="G32" s="68">
        <f t="shared" si="1"/>
        <v>11.114160263446761</v>
      </c>
      <c r="H32" s="76">
        <v>628</v>
      </c>
      <c r="I32" s="74">
        <f t="shared" si="2"/>
        <v>6.1137071651090347</v>
      </c>
      <c r="J32" s="74">
        <f t="shared" si="3"/>
        <v>1.5284267912772587</v>
      </c>
      <c r="K32" s="109">
        <f t="shared" si="4"/>
        <v>5.0570348218896077</v>
      </c>
      <c r="L32" s="60">
        <v>85</v>
      </c>
      <c r="M32" s="13">
        <f t="shared" si="5"/>
        <v>51</v>
      </c>
      <c r="N32" s="84"/>
      <c r="O32" s="84"/>
      <c r="P32" s="24" t="s">
        <v>15</v>
      </c>
      <c r="Q32" s="24">
        <v>5</v>
      </c>
      <c r="R32" s="14">
        <f t="shared" si="6"/>
        <v>61.057034821889609</v>
      </c>
      <c r="S32" s="27"/>
      <c r="T32" s="27"/>
      <c r="U32" s="51"/>
      <c r="V32" s="51"/>
      <c r="W32" s="51"/>
      <c r="X32" s="27"/>
      <c r="Y32" s="27"/>
      <c r="Z32" s="27"/>
      <c r="AA32" s="93">
        <f t="shared" si="7"/>
        <v>0</v>
      </c>
      <c r="AB32" s="99">
        <f t="shared" si="8"/>
        <v>61.057034821889609</v>
      </c>
      <c r="AC32" s="16" t="s">
        <v>121</v>
      </c>
    </row>
    <row r="33" spans="1:29" ht="15.75" x14ac:dyDescent="0.25">
      <c r="A33" s="24">
        <v>29</v>
      </c>
      <c r="B33" s="25" t="s">
        <v>9</v>
      </c>
      <c r="C33" s="25" t="s">
        <v>57</v>
      </c>
      <c r="D33" s="60" t="s">
        <v>27</v>
      </c>
      <c r="E33" s="70">
        <v>1047</v>
      </c>
      <c r="F33" s="68">
        <f t="shared" si="0"/>
        <v>22.985729967069155</v>
      </c>
      <c r="G33" s="68">
        <f t="shared" si="1"/>
        <v>17.239297475301868</v>
      </c>
      <c r="H33" s="76">
        <v>1438</v>
      </c>
      <c r="I33" s="74">
        <f t="shared" si="2"/>
        <v>13.999221183800623</v>
      </c>
      <c r="J33" s="74">
        <f t="shared" si="3"/>
        <v>3.4998052959501558</v>
      </c>
      <c r="K33" s="109">
        <f t="shared" si="4"/>
        <v>8.2956411085008099</v>
      </c>
      <c r="L33" s="60">
        <v>86.25</v>
      </c>
      <c r="M33" s="13">
        <f t="shared" si="5"/>
        <v>51.75</v>
      </c>
      <c r="N33" s="84"/>
      <c r="O33" s="84"/>
      <c r="P33" s="24"/>
      <c r="Q33" s="24"/>
      <c r="R33" s="14">
        <f t="shared" si="6"/>
        <v>60.04564110850081</v>
      </c>
      <c r="S33" s="27"/>
      <c r="T33" s="27"/>
      <c r="U33" s="51"/>
      <c r="V33" s="51"/>
      <c r="W33" s="51"/>
      <c r="X33" s="27"/>
      <c r="Y33" s="27"/>
      <c r="Z33" s="27"/>
      <c r="AA33" s="93">
        <f t="shared" si="7"/>
        <v>0</v>
      </c>
      <c r="AB33" s="99">
        <f t="shared" si="8"/>
        <v>60.04564110850081</v>
      </c>
      <c r="AC33" s="27"/>
    </row>
    <row r="34" spans="1:29" ht="15.75" x14ac:dyDescent="0.25">
      <c r="A34" s="24">
        <v>30</v>
      </c>
      <c r="B34" s="24" t="s">
        <v>9</v>
      </c>
      <c r="C34" s="24" t="s">
        <v>26</v>
      </c>
      <c r="D34" s="60" t="s">
        <v>27</v>
      </c>
      <c r="E34" s="70">
        <v>244</v>
      </c>
      <c r="F34" s="68">
        <f t="shared" si="0"/>
        <v>5.3567508232711303</v>
      </c>
      <c r="G34" s="68">
        <f t="shared" si="1"/>
        <v>4.0175631174533475</v>
      </c>
      <c r="H34" s="76">
        <v>2631</v>
      </c>
      <c r="I34" s="74">
        <f t="shared" si="2"/>
        <v>25.613317757009344</v>
      </c>
      <c r="J34" s="74">
        <f t="shared" si="3"/>
        <v>6.4033294392523361</v>
      </c>
      <c r="K34" s="109">
        <f t="shared" si="4"/>
        <v>4.1683570226822733</v>
      </c>
      <c r="L34" s="60">
        <v>92.5</v>
      </c>
      <c r="M34" s="13">
        <f t="shared" si="5"/>
        <v>55.5</v>
      </c>
      <c r="N34" s="84"/>
      <c r="O34" s="84"/>
      <c r="P34" s="24"/>
      <c r="Q34" s="24"/>
      <c r="R34" s="14">
        <f t="shared" si="6"/>
        <v>59.668357022682272</v>
      </c>
      <c r="S34" s="84"/>
      <c r="T34" s="84"/>
      <c r="U34" s="24"/>
      <c r="V34" s="24"/>
      <c r="W34" s="24"/>
      <c r="X34" s="84"/>
      <c r="Y34" s="84"/>
      <c r="Z34" s="84"/>
      <c r="AA34" s="93">
        <f t="shared" si="7"/>
        <v>0</v>
      </c>
      <c r="AB34" s="99">
        <f t="shared" si="8"/>
        <v>59.668357022682272</v>
      </c>
      <c r="AC34" s="27"/>
    </row>
    <row r="35" spans="1:29" ht="15.75" x14ac:dyDescent="0.25">
      <c r="A35" s="24">
        <v>31</v>
      </c>
      <c r="B35" s="25" t="s">
        <v>9</v>
      </c>
      <c r="C35" s="25" t="s">
        <v>55</v>
      </c>
      <c r="D35" s="60" t="s">
        <v>43</v>
      </c>
      <c r="E35" s="70">
        <v>1500</v>
      </c>
      <c r="F35" s="68">
        <f t="shared" si="0"/>
        <v>32.93084522502744</v>
      </c>
      <c r="G35" s="68">
        <f t="shared" si="1"/>
        <v>24.69813391877058</v>
      </c>
      <c r="H35" s="76">
        <v>1181</v>
      </c>
      <c r="I35" s="74">
        <f t="shared" si="2"/>
        <v>11.49727414330218</v>
      </c>
      <c r="J35" s="74">
        <f t="shared" si="3"/>
        <v>2.874318535825545</v>
      </c>
      <c r="K35" s="109">
        <f t="shared" si="4"/>
        <v>11.028980981838449</v>
      </c>
      <c r="L35" s="60">
        <v>72.5</v>
      </c>
      <c r="M35" s="13">
        <f t="shared" si="5"/>
        <v>43.5</v>
      </c>
      <c r="N35" s="84"/>
      <c r="O35" s="84"/>
      <c r="P35" s="24" t="s">
        <v>15</v>
      </c>
      <c r="Q35" s="24">
        <v>5</v>
      </c>
      <c r="R35" s="14">
        <f t="shared" si="6"/>
        <v>59.528980981838451</v>
      </c>
      <c r="S35" s="27"/>
      <c r="T35" s="27"/>
      <c r="U35" s="51"/>
      <c r="V35" s="51"/>
      <c r="W35" s="51"/>
      <c r="X35" s="27"/>
      <c r="Y35" s="27"/>
      <c r="Z35" s="27"/>
      <c r="AA35" s="93">
        <f t="shared" si="7"/>
        <v>0</v>
      </c>
      <c r="AB35" s="99">
        <f t="shared" si="8"/>
        <v>59.528980981838451</v>
      </c>
      <c r="AC35" s="27"/>
    </row>
    <row r="36" spans="1:29" ht="15.75" x14ac:dyDescent="0.25">
      <c r="A36" s="24">
        <v>32</v>
      </c>
      <c r="B36" s="25" t="s">
        <v>9</v>
      </c>
      <c r="C36" s="25" t="s">
        <v>88</v>
      </c>
      <c r="D36" s="60" t="s">
        <v>70</v>
      </c>
      <c r="E36" s="70">
        <v>4555</v>
      </c>
      <c r="F36" s="68">
        <f t="shared" si="0"/>
        <v>100</v>
      </c>
      <c r="G36" s="68">
        <f t="shared" si="1"/>
        <v>75</v>
      </c>
      <c r="H36" s="76">
        <v>5350</v>
      </c>
      <c r="I36" s="74">
        <f t="shared" si="2"/>
        <v>52.083333333333336</v>
      </c>
      <c r="J36" s="74">
        <f t="shared" si="3"/>
        <v>13.020833333333336</v>
      </c>
      <c r="K36" s="109">
        <f t="shared" si="4"/>
        <v>35.208333333333343</v>
      </c>
      <c r="L36" s="60">
        <v>65</v>
      </c>
      <c r="M36" s="13">
        <f t="shared" si="5"/>
        <v>39</v>
      </c>
      <c r="N36" s="84"/>
      <c r="O36" s="84"/>
      <c r="P36" s="24"/>
      <c r="Q36" s="24"/>
      <c r="R36" s="14">
        <f t="shared" si="6"/>
        <v>74.208333333333343</v>
      </c>
      <c r="S36" s="27">
        <v>5</v>
      </c>
      <c r="T36" s="27">
        <v>10</v>
      </c>
      <c r="U36" s="51"/>
      <c r="V36" s="51"/>
      <c r="W36" s="51"/>
      <c r="X36" s="27"/>
      <c r="Y36" s="27"/>
      <c r="Z36" s="27"/>
      <c r="AA36" s="93">
        <f t="shared" si="7"/>
        <v>15</v>
      </c>
      <c r="AB36" s="99">
        <f t="shared" si="8"/>
        <v>59.208333333333343</v>
      </c>
      <c r="AC36" s="27"/>
    </row>
    <row r="37" spans="1:29" ht="15.75" x14ac:dyDescent="0.25">
      <c r="A37" s="24">
        <v>33</v>
      </c>
      <c r="B37" s="24" t="s">
        <v>31</v>
      </c>
      <c r="C37" s="24" t="s">
        <v>38</v>
      </c>
      <c r="D37" s="24" t="s">
        <v>39</v>
      </c>
      <c r="E37" s="70">
        <v>938</v>
      </c>
      <c r="F37" s="68">
        <f t="shared" ref="F37:F68" si="9">(E37*100)/(4555)</f>
        <v>20.592755214050495</v>
      </c>
      <c r="G37" s="68">
        <f t="shared" ref="G37:G68" si="10">(F37*75)/(100)</f>
        <v>15.44456641053787</v>
      </c>
      <c r="H37" s="76">
        <v>5316</v>
      </c>
      <c r="I37" s="74">
        <f t="shared" ref="I37:I68" si="11">(H37*100)/(10272)</f>
        <v>51.752336448598129</v>
      </c>
      <c r="J37" s="74">
        <f t="shared" ref="J37:J68" si="12">(I37*25)/(100)</f>
        <v>12.938084112149532</v>
      </c>
      <c r="K37" s="109">
        <f t="shared" ref="K37:K68" si="13">(G37+J37)*(40)/(100)</f>
        <v>11.353060209074961</v>
      </c>
      <c r="L37" s="60">
        <v>71.25</v>
      </c>
      <c r="M37" s="13">
        <f t="shared" ref="M37:M68" si="14">(L37*60)/(100)</f>
        <v>42.75</v>
      </c>
      <c r="N37" s="84"/>
      <c r="O37" s="84"/>
      <c r="P37" s="24" t="s">
        <v>15</v>
      </c>
      <c r="Q37" s="24">
        <v>5</v>
      </c>
      <c r="R37" s="14">
        <f t="shared" ref="R37:R68" si="15">(K37+M37+O37+Q37)</f>
        <v>59.103060209074961</v>
      </c>
      <c r="S37" s="84"/>
      <c r="T37" s="84"/>
      <c r="U37" s="24"/>
      <c r="V37" s="24"/>
      <c r="W37" s="24"/>
      <c r="X37" s="84"/>
      <c r="Y37" s="84"/>
      <c r="Z37" s="84"/>
      <c r="AA37" s="93">
        <f t="shared" ref="AA37:AA68" si="16">SUM(S37:Z37)</f>
        <v>0</v>
      </c>
      <c r="AB37" s="99">
        <f t="shared" ref="AB37:AB68" si="17">(R37-AA37)</f>
        <v>59.103060209074961</v>
      </c>
      <c r="AC37" s="27"/>
    </row>
    <row r="38" spans="1:29" ht="15.75" x14ac:dyDescent="0.25">
      <c r="A38" s="24">
        <v>34</v>
      </c>
      <c r="B38" s="24" t="s">
        <v>19</v>
      </c>
      <c r="C38" s="24" t="s">
        <v>37</v>
      </c>
      <c r="D38" s="24" t="s">
        <v>17</v>
      </c>
      <c r="E38" s="70">
        <v>2241</v>
      </c>
      <c r="F38" s="68">
        <f t="shared" si="9"/>
        <v>49.198682766190998</v>
      </c>
      <c r="G38" s="68">
        <f t="shared" si="10"/>
        <v>36.899012074643245</v>
      </c>
      <c r="H38" s="76">
        <v>724</v>
      </c>
      <c r="I38" s="74">
        <f t="shared" si="11"/>
        <v>7.0482866043613708</v>
      </c>
      <c r="J38" s="74">
        <f t="shared" si="12"/>
        <v>1.7620716510903427</v>
      </c>
      <c r="K38" s="109">
        <f t="shared" si="13"/>
        <v>15.464433490293436</v>
      </c>
      <c r="L38" s="60">
        <v>70</v>
      </c>
      <c r="M38" s="13">
        <f t="shared" si="14"/>
        <v>42</v>
      </c>
      <c r="N38" s="84"/>
      <c r="O38" s="84"/>
      <c r="P38" s="24"/>
      <c r="Q38" s="24"/>
      <c r="R38" s="14">
        <f t="shared" si="15"/>
        <v>57.464433490293438</v>
      </c>
      <c r="S38" s="84"/>
      <c r="T38" s="84"/>
      <c r="U38" s="24"/>
      <c r="V38" s="24"/>
      <c r="W38" s="24"/>
      <c r="X38" s="84"/>
      <c r="Y38" s="84"/>
      <c r="Z38" s="84"/>
      <c r="AA38" s="93">
        <f t="shared" si="16"/>
        <v>0</v>
      </c>
      <c r="AB38" s="99">
        <f t="shared" si="17"/>
        <v>57.464433490293438</v>
      </c>
      <c r="AC38" s="27"/>
    </row>
    <row r="39" spans="1:29" ht="15.75" x14ac:dyDescent="0.25">
      <c r="A39" s="24">
        <v>35</v>
      </c>
      <c r="B39" s="24" t="s">
        <v>9</v>
      </c>
      <c r="C39" s="24" t="s">
        <v>14</v>
      </c>
      <c r="D39" s="60" t="s">
        <v>11</v>
      </c>
      <c r="E39" s="70">
        <v>4555</v>
      </c>
      <c r="F39" s="68">
        <f t="shared" si="9"/>
        <v>100</v>
      </c>
      <c r="G39" s="68">
        <f t="shared" si="10"/>
        <v>75</v>
      </c>
      <c r="H39" s="76">
        <v>2375</v>
      </c>
      <c r="I39" s="74">
        <f t="shared" si="11"/>
        <v>23.121105919003114</v>
      </c>
      <c r="J39" s="74">
        <f t="shared" si="12"/>
        <v>5.7802764797507784</v>
      </c>
      <c r="K39" s="109">
        <f t="shared" si="13"/>
        <v>32.312110591900314</v>
      </c>
      <c r="L39" s="60">
        <v>66.25</v>
      </c>
      <c r="M39" s="13">
        <f t="shared" si="14"/>
        <v>39.75</v>
      </c>
      <c r="N39" s="84"/>
      <c r="O39" s="84"/>
      <c r="P39" s="24"/>
      <c r="Q39" s="24"/>
      <c r="R39" s="14">
        <f t="shared" si="15"/>
        <v>72.062110591900307</v>
      </c>
      <c r="S39" s="84"/>
      <c r="T39" s="85"/>
      <c r="U39" s="24">
        <v>15</v>
      </c>
      <c r="V39" s="24"/>
      <c r="W39" s="24"/>
      <c r="X39" s="84"/>
      <c r="Y39" s="84"/>
      <c r="Z39" s="84"/>
      <c r="AA39" s="93">
        <f t="shared" si="16"/>
        <v>15</v>
      </c>
      <c r="AB39" s="99">
        <f t="shared" si="17"/>
        <v>57.062110591900307</v>
      </c>
      <c r="AC39" s="27"/>
    </row>
    <row r="40" spans="1:29" ht="15.75" x14ac:dyDescent="0.25">
      <c r="A40" s="24">
        <v>36</v>
      </c>
      <c r="B40" s="25" t="s">
        <v>9</v>
      </c>
      <c r="C40" s="25" t="s">
        <v>66</v>
      </c>
      <c r="D40" s="26" t="s">
        <v>17</v>
      </c>
      <c r="E40" s="70">
        <v>2135</v>
      </c>
      <c r="F40" s="68">
        <f t="shared" si="9"/>
        <v>46.871569703622392</v>
      </c>
      <c r="G40" s="68">
        <f t="shared" si="10"/>
        <v>35.153677277716795</v>
      </c>
      <c r="H40" s="76">
        <v>0</v>
      </c>
      <c r="I40" s="74">
        <f t="shared" si="11"/>
        <v>0</v>
      </c>
      <c r="J40" s="74">
        <f t="shared" si="12"/>
        <v>0</v>
      </c>
      <c r="K40" s="109">
        <f t="shared" si="13"/>
        <v>14.061470911086717</v>
      </c>
      <c r="L40" s="60">
        <v>71.25</v>
      </c>
      <c r="M40" s="13">
        <f t="shared" si="14"/>
        <v>42.75</v>
      </c>
      <c r="N40" s="84"/>
      <c r="O40" s="84"/>
      <c r="P40" s="24"/>
      <c r="Q40" s="24"/>
      <c r="R40" s="14">
        <f t="shared" si="15"/>
        <v>56.811470911086715</v>
      </c>
      <c r="S40" s="27"/>
      <c r="T40" s="27"/>
      <c r="U40" s="51"/>
      <c r="V40" s="51"/>
      <c r="W40" s="51"/>
      <c r="X40" s="27"/>
      <c r="Y40" s="27"/>
      <c r="Z40" s="27"/>
      <c r="AA40" s="93">
        <f t="shared" si="16"/>
        <v>0</v>
      </c>
      <c r="AB40" s="99">
        <f t="shared" si="17"/>
        <v>56.811470911086715</v>
      </c>
      <c r="AC40" s="27"/>
    </row>
    <row r="41" spans="1:29" ht="15.75" x14ac:dyDescent="0.25">
      <c r="A41" s="24">
        <v>37</v>
      </c>
      <c r="B41" s="25" t="s">
        <v>19</v>
      </c>
      <c r="C41" s="25" t="s">
        <v>93</v>
      </c>
      <c r="D41" s="60" t="s">
        <v>13</v>
      </c>
      <c r="E41" s="70">
        <v>3914</v>
      </c>
      <c r="F41" s="68">
        <f t="shared" si="9"/>
        <v>85.927552140504943</v>
      </c>
      <c r="G41" s="68">
        <f t="shared" si="10"/>
        <v>64.445664105378711</v>
      </c>
      <c r="H41" s="76">
        <v>0</v>
      </c>
      <c r="I41" s="74">
        <f t="shared" si="11"/>
        <v>0</v>
      </c>
      <c r="J41" s="74">
        <f t="shared" si="12"/>
        <v>0</v>
      </c>
      <c r="K41" s="109">
        <f t="shared" si="13"/>
        <v>25.778265642151482</v>
      </c>
      <c r="L41" s="60">
        <v>60</v>
      </c>
      <c r="M41" s="13">
        <f t="shared" si="14"/>
        <v>36</v>
      </c>
      <c r="N41" s="84"/>
      <c r="O41" s="84"/>
      <c r="P41" s="24" t="s">
        <v>15</v>
      </c>
      <c r="Q41" s="24">
        <v>5</v>
      </c>
      <c r="R41" s="14">
        <f t="shared" si="15"/>
        <v>66.778265642151482</v>
      </c>
      <c r="S41" s="27"/>
      <c r="T41" s="27">
        <v>10</v>
      </c>
      <c r="U41" s="51"/>
      <c r="V41" s="51"/>
      <c r="W41" s="51"/>
      <c r="X41" s="27"/>
      <c r="Y41" s="27"/>
      <c r="Z41" s="27"/>
      <c r="AA41" s="93">
        <f t="shared" si="16"/>
        <v>10</v>
      </c>
      <c r="AB41" s="99">
        <f t="shared" si="17"/>
        <v>56.778265642151482</v>
      </c>
      <c r="AC41" s="27"/>
    </row>
    <row r="42" spans="1:29" ht="15.75" x14ac:dyDescent="0.25">
      <c r="A42" s="24">
        <v>38</v>
      </c>
      <c r="B42" s="25" t="s">
        <v>19</v>
      </c>
      <c r="C42" s="25" t="s">
        <v>47</v>
      </c>
      <c r="D42" s="26" t="s">
        <v>13</v>
      </c>
      <c r="E42" s="70">
        <v>4555</v>
      </c>
      <c r="F42" s="68">
        <f t="shared" si="9"/>
        <v>100</v>
      </c>
      <c r="G42" s="68">
        <f t="shared" si="10"/>
        <v>75</v>
      </c>
      <c r="H42" s="76">
        <v>3806</v>
      </c>
      <c r="I42" s="74">
        <f t="shared" si="11"/>
        <v>37.052180685358259</v>
      </c>
      <c r="J42" s="74">
        <f t="shared" si="12"/>
        <v>9.2630451713395647</v>
      </c>
      <c r="K42" s="109">
        <f t="shared" si="13"/>
        <v>33.705218068535828</v>
      </c>
      <c r="L42" s="60">
        <v>71.25</v>
      </c>
      <c r="M42" s="13">
        <f t="shared" si="14"/>
        <v>42.75</v>
      </c>
      <c r="N42" s="84"/>
      <c r="O42" s="84"/>
      <c r="P42" s="24" t="s">
        <v>15</v>
      </c>
      <c r="Q42" s="24">
        <v>5</v>
      </c>
      <c r="R42" s="14">
        <f t="shared" si="15"/>
        <v>81.455218068535828</v>
      </c>
      <c r="S42" s="27"/>
      <c r="T42" s="27">
        <v>10</v>
      </c>
      <c r="U42" s="51">
        <v>15</v>
      </c>
      <c r="V42" s="51"/>
      <c r="W42" s="51"/>
      <c r="X42" s="27"/>
      <c r="Y42" s="27"/>
      <c r="Z42" s="27"/>
      <c r="AA42" s="93">
        <f t="shared" si="16"/>
        <v>25</v>
      </c>
      <c r="AB42" s="99">
        <f t="shared" si="17"/>
        <v>56.455218068535828</v>
      </c>
      <c r="AC42" s="27"/>
    </row>
    <row r="43" spans="1:29" ht="15.75" x14ac:dyDescent="0.25">
      <c r="A43" s="24">
        <v>39</v>
      </c>
      <c r="B43" s="24" t="s">
        <v>118</v>
      </c>
      <c r="C43" s="24" t="s">
        <v>23</v>
      </c>
      <c r="D43" s="24" t="s">
        <v>17</v>
      </c>
      <c r="E43" s="70">
        <v>3693</v>
      </c>
      <c r="F43" s="68">
        <f t="shared" si="9"/>
        <v>81.075740944017568</v>
      </c>
      <c r="G43" s="68">
        <f t="shared" si="10"/>
        <v>60.806805708013179</v>
      </c>
      <c r="H43" s="76">
        <v>3916</v>
      </c>
      <c r="I43" s="74">
        <f t="shared" si="11"/>
        <v>38.123052959501557</v>
      </c>
      <c r="J43" s="74">
        <f t="shared" si="12"/>
        <v>9.5307632398753892</v>
      </c>
      <c r="K43" s="109">
        <f t="shared" si="13"/>
        <v>28.13502757915543</v>
      </c>
      <c r="L43" s="60">
        <v>78.75</v>
      </c>
      <c r="M43" s="13">
        <f t="shared" si="14"/>
        <v>47.25</v>
      </c>
      <c r="N43" s="84"/>
      <c r="O43" s="84"/>
      <c r="P43" s="24" t="s">
        <v>15</v>
      </c>
      <c r="Q43" s="24">
        <v>5</v>
      </c>
      <c r="R43" s="14">
        <f t="shared" si="15"/>
        <v>80.385027579155434</v>
      </c>
      <c r="S43" s="84"/>
      <c r="T43" s="84">
        <v>10</v>
      </c>
      <c r="U43" s="24">
        <v>15</v>
      </c>
      <c r="V43" s="24"/>
      <c r="W43" s="24"/>
      <c r="X43" s="84"/>
      <c r="Y43" s="84"/>
      <c r="Z43" s="84"/>
      <c r="AA43" s="93">
        <f t="shared" si="16"/>
        <v>25</v>
      </c>
      <c r="AB43" s="99">
        <f t="shared" si="17"/>
        <v>55.385027579155434</v>
      </c>
      <c r="AC43" s="27"/>
    </row>
    <row r="44" spans="1:29" ht="15.75" x14ac:dyDescent="0.25">
      <c r="A44" s="24">
        <v>40</v>
      </c>
      <c r="B44" s="24" t="s">
        <v>9</v>
      </c>
      <c r="C44" s="24" t="s">
        <v>16</v>
      </c>
      <c r="D44" s="24" t="s">
        <v>17</v>
      </c>
      <c r="E44" s="70">
        <v>1735</v>
      </c>
      <c r="F44" s="68">
        <f t="shared" si="9"/>
        <v>38.090010976948406</v>
      </c>
      <c r="G44" s="68">
        <f t="shared" si="10"/>
        <v>28.567508232711308</v>
      </c>
      <c r="H44" s="76">
        <v>0</v>
      </c>
      <c r="I44" s="74">
        <f t="shared" si="11"/>
        <v>0</v>
      </c>
      <c r="J44" s="74">
        <f t="shared" si="12"/>
        <v>0</v>
      </c>
      <c r="K44" s="109">
        <f t="shared" si="13"/>
        <v>11.427003293084525</v>
      </c>
      <c r="L44" s="60">
        <v>72.5</v>
      </c>
      <c r="M44" s="13">
        <f t="shared" si="14"/>
        <v>43.5</v>
      </c>
      <c r="N44" s="84"/>
      <c r="O44" s="84"/>
      <c r="P44" s="24"/>
      <c r="Q44" s="24"/>
      <c r="R44" s="14">
        <f t="shared" si="15"/>
        <v>54.927003293084525</v>
      </c>
      <c r="S44" s="84"/>
      <c r="T44" s="84"/>
      <c r="U44" s="24"/>
      <c r="V44" s="24"/>
      <c r="W44" s="24"/>
      <c r="X44" s="84"/>
      <c r="Y44" s="84"/>
      <c r="Z44" s="84"/>
      <c r="AA44" s="93">
        <f t="shared" si="16"/>
        <v>0</v>
      </c>
      <c r="AB44" s="99">
        <f t="shared" si="17"/>
        <v>54.927003293084525</v>
      </c>
      <c r="AC44" s="27"/>
    </row>
    <row r="45" spans="1:29" ht="15.75" x14ac:dyDescent="0.25">
      <c r="A45" s="24">
        <v>41</v>
      </c>
      <c r="B45" s="24" t="s">
        <v>9</v>
      </c>
      <c r="C45" s="24" t="s">
        <v>10</v>
      </c>
      <c r="D45" s="24" t="s">
        <v>11</v>
      </c>
      <c r="E45" s="81">
        <v>1029</v>
      </c>
      <c r="F45" s="68">
        <f t="shared" si="9"/>
        <v>22.590559824368825</v>
      </c>
      <c r="G45" s="68">
        <f t="shared" si="10"/>
        <v>16.942919868276618</v>
      </c>
      <c r="H45" s="82">
        <v>4192</v>
      </c>
      <c r="I45" s="74">
        <f t="shared" si="11"/>
        <v>40.809968847352025</v>
      </c>
      <c r="J45" s="74">
        <f t="shared" si="12"/>
        <v>10.202492211838006</v>
      </c>
      <c r="K45" s="109">
        <f t="shared" si="13"/>
        <v>10.858164832045849</v>
      </c>
      <c r="L45" s="83">
        <v>65</v>
      </c>
      <c r="M45" s="13">
        <f t="shared" si="14"/>
        <v>39</v>
      </c>
      <c r="N45" s="84"/>
      <c r="O45" s="84"/>
      <c r="P45" s="24" t="s">
        <v>15</v>
      </c>
      <c r="Q45" s="24">
        <v>5</v>
      </c>
      <c r="R45" s="14">
        <f t="shared" si="15"/>
        <v>54.858164832045851</v>
      </c>
      <c r="S45" s="84"/>
      <c r="T45" s="84"/>
      <c r="U45" s="24"/>
      <c r="V45" s="24"/>
      <c r="W45" s="24"/>
      <c r="X45" s="84"/>
      <c r="Y45" s="84"/>
      <c r="Z45" s="84"/>
      <c r="AA45" s="93">
        <f t="shared" si="16"/>
        <v>0</v>
      </c>
      <c r="AB45" s="99">
        <f t="shared" si="17"/>
        <v>54.858164832045851</v>
      </c>
      <c r="AC45" s="27"/>
    </row>
    <row r="46" spans="1:29" ht="15.75" x14ac:dyDescent="0.25">
      <c r="A46" s="24">
        <v>42</v>
      </c>
      <c r="B46" s="25" t="s">
        <v>19</v>
      </c>
      <c r="C46" s="25" t="s">
        <v>48</v>
      </c>
      <c r="D46" s="26" t="s">
        <v>43</v>
      </c>
      <c r="E46" s="70">
        <v>236</v>
      </c>
      <c r="F46" s="68">
        <f t="shared" si="9"/>
        <v>5.181119648737651</v>
      </c>
      <c r="G46" s="68">
        <f t="shared" si="10"/>
        <v>3.8858397365532382</v>
      </c>
      <c r="H46" s="76">
        <v>180</v>
      </c>
      <c r="I46" s="74">
        <f t="shared" si="11"/>
        <v>1.7523364485981308</v>
      </c>
      <c r="J46" s="74">
        <f t="shared" si="12"/>
        <v>0.43808411214953269</v>
      </c>
      <c r="K46" s="109">
        <f t="shared" si="13"/>
        <v>1.7295695394811081</v>
      </c>
      <c r="L46" s="60">
        <v>80</v>
      </c>
      <c r="M46" s="13">
        <f t="shared" si="14"/>
        <v>48</v>
      </c>
      <c r="N46" s="84"/>
      <c r="O46" s="84"/>
      <c r="P46" s="24" t="s">
        <v>15</v>
      </c>
      <c r="Q46" s="24">
        <v>5</v>
      </c>
      <c r="R46" s="14">
        <f t="shared" si="15"/>
        <v>54.729569539481105</v>
      </c>
      <c r="S46" s="27"/>
      <c r="T46" s="27"/>
      <c r="U46" s="51"/>
      <c r="V46" s="51"/>
      <c r="W46" s="51"/>
      <c r="X46" s="27"/>
      <c r="Y46" s="27"/>
      <c r="Z46" s="27"/>
      <c r="AA46" s="93">
        <f t="shared" si="16"/>
        <v>0</v>
      </c>
      <c r="AB46" s="99">
        <f t="shared" si="17"/>
        <v>54.729569539481105</v>
      </c>
      <c r="AC46" s="27"/>
    </row>
    <row r="47" spans="1:29" ht="15.75" x14ac:dyDescent="0.25">
      <c r="A47" s="24">
        <v>43</v>
      </c>
      <c r="B47" s="25" t="s">
        <v>9</v>
      </c>
      <c r="C47" s="25" t="s">
        <v>83</v>
      </c>
      <c r="D47" s="60" t="s">
        <v>84</v>
      </c>
      <c r="E47" s="70">
        <v>1021</v>
      </c>
      <c r="F47" s="68">
        <f t="shared" si="9"/>
        <v>22.414928649835346</v>
      </c>
      <c r="G47" s="68">
        <f t="shared" si="10"/>
        <v>16.81119648737651</v>
      </c>
      <c r="H47" s="76">
        <v>3466</v>
      </c>
      <c r="I47" s="74">
        <f t="shared" si="11"/>
        <v>33.742211838006227</v>
      </c>
      <c r="J47" s="74">
        <f t="shared" si="12"/>
        <v>8.4355529595015568</v>
      </c>
      <c r="K47" s="109">
        <f t="shared" si="13"/>
        <v>10.098699778751227</v>
      </c>
      <c r="L47" s="60">
        <v>73.75</v>
      </c>
      <c r="M47" s="13">
        <f t="shared" si="14"/>
        <v>44.25</v>
      </c>
      <c r="N47" s="84"/>
      <c r="O47" s="84"/>
      <c r="P47" s="24"/>
      <c r="Q47" s="24"/>
      <c r="R47" s="14">
        <f t="shared" si="15"/>
        <v>54.348699778751225</v>
      </c>
      <c r="S47" s="27"/>
      <c r="T47" s="27"/>
      <c r="U47" s="51"/>
      <c r="V47" s="51"/>
      <c r="W47" s="51"/>
      <c r="X47" s="27"/>
      <c r="Y47" s="27"/>
      <c r="Z47" s="27"/>
      <c r="AA47" s="93">
        <f t="shared" si="16"/>
        <v>0</v>
      </c>
      <c r="AB47" s="99">
        <f t="shared" si="17"/>
        <v>54.348699778751225</v>
      </c>
      <c r="AC47" s="27"/>
    </row>
    <row r="48" spans="1:29" ht="15.75" x14ac:dyDescent="0.25">
      <c r="A48" s="24">
        <v>44</v>
      </c>
      <c r="B48" s="25" t="s">
        <v>19</v>
      </c>
      <c r="C48" s="25" t="s">
        <v>46</v>
      </c>
      <c r="D48" s="26" t="s">
        <v>13</v>
      </c>
      <c r="E48" s="70">
        <v>4555</v>
      </c>
      <c r="F48" s="68">
        <f t="shared" si="9"/>
        <v>100</v>
      </c>
      <c r="G48" s="68">
        <f t="shared" si="10"/>
        <v>75</v>
      </c>
      <c r="H48" s="76">
        <v>4212</v>
      </c>
      <c r="I48" s="74">
        <f t="shared" si="11"/>
        <v>41.004672897196265</v>
      </c>
      <c r="J48" s="74">
        <f t="shared" si="12"/>
        <v>10.251168224299068</v>
      </c>
      <c r="K48" s="109">
        <f t="shared" si="13"/>
        <v>34.100467289719624</v>
      </c>
      <c r="L48" s="60">
        <v>62.5</v>
      </c>
      <c r="M48" s="13">
        <f t="shared" si="14"/>
        <v>37.5</v>
      </c>
      <c r="N48" s="84"/>
      <c r="O48" s="84"/>
      <c r="P48" s="24" t="s">
        <v>15</v>
      </c>
      <c r="Q48" s="24">
        <v>5</v>
      </c>
      <c r="R48" s="14">
        <f t="shared" si="15"/>
        <v>76.600467289719631</v>
      </c>
      <c r="S48" s="27"/>
      <c r="T48" s="27">
        <v>10</v>
      </c>
      <c r="U48" s="51">
        <v>15</v>
      </c>
      <c r="V48" s="51"/>
      <c r="W48" s="51"/>
      <c r="X48" s="27"/>
      <c r="Y48" s="27"/>
      <c r="Z48" s="27"/>
      <c r="AA48" s="93">
        <f t="shared" si="16"/>
        <v>25</v>
      </c>
      <c r="AB48" s="99">
        <f t="shared" si="17"/>
        <v>51.600467289719631</v>
      </c>
      <c r="AC48" s="27"/>
    </row>
    <row r="49" spans="1:29" ht="15.75" x14ac:dyDescent="0.25">
      <c r="A49" s="24">
        <v>45</v>
      </c>
      <c r="B49" s="24" t="s">
        <v>9</v>
      </c>
      <c r="C49" s="24" t="s">
        <v>21</v>
      </c>
      <c r="D49" s="24" t="s">
        <v>22</v>
      </c>
      <c r="E49" s="70">
        <v>2473</v>
      </c>
      <c r="F49" s="68">
        <f t="shared" si="9"/>
        <v>54.291986827661908</v>
      </c>
      <c r="G49" s="68">
        <f t="shared" si="10"/>
        <v>40.718990120746433</v>
      </c>
      <c r="H49" s="76">
        <v>1203</v>
      </c>
      <c r="I49" s="74">
        <f t="shared" si="11"/>
        <v>11.711448598130842</v>
      </c>
      <c r="J49" s="74">
        <f t="shared" si="12"/>
        <v>2.9278621495327104</v>
      </c>
      <c r="K49" s="109">
        <f t="shared" si="13"/>
        <v>17.458740908111658</v>
      </c>
      <c r="L49" s="60">
        <v>56.25</v>
      </c>
      <c r="M49" s="13">
        <f t="shared" si="14"/>
        <v>33.75</v>
      </c>
      <c r="N49" s="84"/>
      <c r="O49" s="84"/>
      <c r="P49" s="24"/>
      <c r="Q49" s="24"/>
      <c r="R49" s="14">
        <f t="shared" si="15"/>
        <v>51.208740908111658</v>
      </c>
      <c r="S49" s="84"/>
      <c r="T49" s="84"/>
      <c r="U49" s="24"/>
      <c r="V49" s="24"/>
      <c r="W49" s="24"/>
      <c r="X49" s="84"/>
      <c r="Y49" s="84"/>
      <c r="Z49" s="84"/>
      <c r="AA49" s="93">
        <f t="shared" si="16"/>
        <v>0</v>
      </c>
      <c r="AB49" s="99">
        <f t="shared" si="17"/>
        <v>51.208740908111658</v>
      </c>
      <c r="AC49" s="27"/>
    </row>
    <row r="50" spans="1:29" ht="15.75" x14ac:dyDescent="0.25">
      <c r="A50" s="24">
        <v>46</v>
      </c>
      <c r="B50" s="25" t="s">
        <v>31</v>
      </c>
      <c r="C50" s="25" t="s">
        <v>72</v>
      </c>
      <c r="D50" s="60" t="s">
        <v>73</v>
      </c>
      <c r="E50" s="70">
        <v>417</v>
      </c>
      <c r="F50" s="68">
        <f t="shared" si="9"/>
        <v>9.1547749725576288</v>
      </c>
      <c r="G50" s="68">
        <f t="shared" si="10"/>
        <v>6.8660812294182225</v>
      </c>
      <c r="H50" s="76">
        <v>7254</v>
      </c>
      <c r="I50" s="74">
        <f t="shared" si="11"/>
        <v>70.619158878504678</v>
      </c>
      <c r="J50" s="74">
        <f t="shared" si="12"/>
        <v>17.654789719626169</v>
      </c>
      <c r="K50" s="109">
        <f t="shared" si="13"/>
        <v>9.8083483796177582</v>
      </c>
      <c r="L50" s="60">
        <v>68.75</v>
      </c>
      <c r="M50" s="13">
        <f t="shared" si="14"/>
        <v>41.25</v>
      </c>
      <c r="N50" s="84"/>
      <c r="O50" s="84"/>
      <c r="P50" s="24"/>
      <c r="Q50" s="24"/>
      <c r="R50" s="14">
        <f t="shared" si="15"/>
        <v>51.058348379617755</v>
      </c>
      <c r="S50" s="27"/>
      <c r="T50" s="27"/>
      <c r="U50" s="51"/>
      <c r="V50" s="51"/>
      <c r="W50" s="51"/>
      <c r="X50" s="27"/>
      <c r="Y50" s="27"/>
      <c r="Z50" s="27"/>
      <c r="AA50" s="93">
        <f t="shared" si="16"/>
        <v>0</v>
      </c>
      <c r="AB50" s="99">
        <f t="shared" si="17"/>
        <v>51.058348379617755</v>
      </c>
      <c r="AC50" s="27"/>
    </row>
    <row r="51" spans="1:29" ht="15.75" x14ac:dyDescent="0.25">
      <c r="A51" s="24">
        <v>47</v>
      </c>
      <c r="B51" s="24" t="s">
        <v>19</v>
      </c>
      <c r="C51" s="24" t="s">
        <v>20</v>
      </c>
      <c r="D51" s="24" t="s">
        <v>17</v>
      </c>
      <c r="E51" s="70">
        <v>858</v>
      </c>
      <c r="F51" s="68">
        <f t="shared" si="9"/>
        <v>18.836443468715697</v>
      </c>
      <c r="G51" s="68">
        <f t="shared" si="10"/>
        <v>14.127332601536773</v>
      </c>
      <c r="H51" s="76">
        <v>179</v>
      </c>
      <c r="I51" s="74">
        <f t="shared" si="11"/>
        <v>1.742601246105919</v>
      </c>
      <c r="J51" s="74">
        <f t="shared" si="12"/>
        <v>0.43565031152647976</v>
      </c>
      <c r="K51" s="109">
        <f t="shared" si="13"/>
        <v>5.8251931652253015</v>
      </c>
      <c r="L51" s="60">
        <v>73.75</v>
      </c>
      <c r="M51" s="13">
        <f t="shared" si="14"/>
        <v>44.25</v>
      </c>
      <c r="N51" s="84"/>
      <c r="O51" s="84"/>
      <c r="P51" s="24"/>
      <c r="Q51" s="24"/>
      <c r="R51" s="14">
        <f t="shared" si="15"/>
        <v>50.075193165225301</v>
      </c>
      <c r="S51" s="84"/>
      <c r="T51" s="84"/>
      <c r="U51" s="24"/>
      <c r="V51" s="24"/>
      <c r="W51" s="24"/>
      <c r="X51" s="84"/>
      <c r="Y51" s="84"/>
      <c r="Z51" s="84"/>
      <c r="AA51" s="93">
        <f t="shared" si="16"/>
        <v>0</v>
      </c>
      <c r="AB51" s="99">
        <f t="shared" si="17"/>
        <v>50.075193165225301</v>
      </c>
      <c r="AC51" s="27"/>
    </row>
    <row r="52" spans="1:29" ht="15.75" x14ac:dyDescent="0.25">
      <c r="A52" s="24">
        <v>48</v>
      </c>
      <c r="B52" s="25" t="s">
        <v>9</v>
      </c>
      <c r="C52" s="25" t="s">
        <v>94</v>
      </c>
      <c r="D52" s="60" t="s">
        <v>13</v>
      </c>
      <c r="E52" s="70">
        <v>1588</v>
      </c>
      <c r="F52" s="68">
        <f t="shared" si="9"/>
        <v>34.862788144895717</v>
      </c>
      <c r="G52" s="68">
        <f t="shared" si="10"/>
        <v>26.147091108671788</v>
      </c>
      <c r="H52" s="76">
        <v>4369</v>
      </c>
      <c r="I52" s="74">
        <f t="shared" si="11"/>
        <v>42.53309968847352</v>
      </c>
      <c r="J52" s="74">
        <f t="shared" si="12"/>
        <v>10.63327492211838</v>
      </c>
      <c r="K52" s="109">
        <f t="shared" si="13"/>
        <v>14.712146412316066</v>
      </c>
      <c r="L52" s="60">
        <v>58.75</v>
      </c>
      <c r="M52" s="13">
        <f t="shared" si="14"/>
        <v>35.25</v>
      </c>
      <c r="N52" s="84"/>
      <c r="O52" s="84"/>
      <c r="P52" s="24"/>
      <c r="Q52" s="24"/>
      <c r="R52" s="14">
        <f t="shared" si="15"/>
        <v>49.962146412316066</v>
      </c>
      <c r="S52" s="27"/>
      <c r="T52" s="27"/>
      <c r="U52" s="51"/>
      <c r="V52" s="51"/>
      <c r="W52" s="51"/>
      <c r="X52" s="27"/>
      <c r="Y52" s="27"/>
      <c r="Z52" s="27"/>
      <c r="AA52" s="93">
        <f t="shared" si="16"/>
        <v>0</v>
      </c>
      <c r="AB52" s="99">
        <f t="shared" si="17"/>
        <v>49.962146412316066</v>
      </c>
      <c r="AC52" s="27"/>
    </row>
    <row r="53" spans="1:29" ht="15.75" x14ac:dyDescent="0.25">
      <c r="A53" s="24">
        <v>49</v>
      </c>
      <c r="B53" s="25" t="s">
        <v>19</v>
      </c>
      <c r="C53" s="25" t="s">
        <v>81</v>
      </c>
      <c r="D53" s="60" t="s">
        <v>82</v>
      </c>
      <c r="E53" s="70">
        <v>3411</v>
      </c>
      <c r="F53" s="68">
        <f t="shared" si="9"/>
        <v>74.8847420417124</v>
      </c>
      <c r="G53" s="68">
        <f t="shared" si="10"/>
        <v>56.1635565312843</v>
      </c>
      <c r="H53" s="76">
        <v>180</v>
      </c>
      <c r="I53" s="74">
        <f t="shared" si="11"/>
        <v>1.7523364485981308</v>
      </c>
      <c r="J53" s="74">
        <f t="shared" si="12"/>
        <v>0.43808411214953269</v>
      </c>
      <c r="K53" s="109">
        <f t="shared" si="13"/>
        <v>22.640656257373536</v>
      </c>
      <c r="L53" s="60">
        <v>45</v>
      </c>
      <c r="M53" s="13">
        <f t="shared" si="14"/>
        <v>27</v>
      </c>
      <c r="N53" s="84"/>
      <c r="O53" s="84"/>
      <c r="P53" s="24"/>
      <c r="Q53" s="24"/>
      <c r="R53" s="14">
        <f t="shared" si="15"/>
        <v>49.640656257373536</v>
      </c>
      <c r="S53" s="27"/>
      <c r="T53" s="27"/>
      <c r="U53" s="51"/>
      <c r="V53" s="51"/>
      <c r="W53" s="51"/>
      <c r="X53" s="27"/>
      <c r="Y53" s="27"/>
      <c r="Z53" s="27"/>
      <c r="AA53" s="93">
        <f t="shared" si="16"/>
        <v>0</v>
      </c>
      <c r="AB53" s="99">
        <f t="shared" si="17"/>
        <v>49.640656257373536</v>
      </c>
      <c r="AC53" s="27"/>
    </row>
    <row r="54" spans="1:29" ht="15.75" x14ac:dyDescent="0.25">
      <c r="A54" s="24">
        <v>50</v>
      </c>
      <c r="B54" s="25" t="s">
        <v>31</v>
      </c>
      <c r="C54" s="25" t="s">
        <v>74</v>
      </c>
      <c r="D54" s="60" t="s">
        <v>73</v>
      </c>
      <c r="E54" s="70">
        <v>569</v>
      </c>
      <c r="F54" s="68">
        <f t="shared" si="9"/>
        <v>12.491767288693744</v>
      </c>
      <c r="G54" s="68">
        <f t="shared" si="10"/>
        <v>9.3688254665203079</v>
      </c>
      <c r="H54" s="76">
        <v>6231</v>
      </c>
      <c r="I54" s="74">
        <f t="shared" si="11"/>
        <v>60.660046728971963</v>
      </c>
      <c r="J54" s="74">
        <f t="shared" si="12"/>
        <v>15.165011682242991</v>
      </c>
      <c r="K54" s="109">
        <f t="shared" si="13"/>
        <v>9.8135348595053191</v>
      </c>
      <c r="L54" s="60">
        <v>66.25</v>
      </c>
      <c r="M54" s="13">
        <f t="shared" si="14"/>
        <v>39.75</v>
      </c>
      <c r="N54" s="84"/>
      <c r="O54" s="84"/>
      <c r="P54" s="24"/>
      <c r="Q54" s="24"/>
      <c r="R54" s="14">
        <f t="shared" si="15"/>
        <v>49.563534859505317</v>
      </c>
      <c r="S54" s="27"/>
      <c r="T54" s="27"/>
      <c r="U54" s="51"/>
      <c r="V54" s="51"/>
      <c r="W54" s="51"/>
      <c r="X54" s="27"/>
      <c r="Y54" s="27"/>
      <c r="Z54" s="27"/>
      <c r="AA54" s="93">
        <f t="shared" si="16"/>
        <v>0</v>
      </c>
      <c r="AB54" s="99">
        <f t="shared" si="17"/>
        <v>49.563534859505317</v>
      </c>
      <c r="AC54" s="27"/>
    </row>
    <row r="55" spans="1:29" ht="15.75" x14ac:dyDescent="0.25">
      <c r="A55" s="24">
        <v>51</v>
      </c>
      <c r="B55" s="25" t="s">
        <v>9</v>
      </c>
      <c r="C55" s="25" t="s">
        <v>77</v>
      </c>
      <c r="D55" s="60" t="s">
        <v>73</v>
      </c>
      <c r="E55" s="70">
        <v>797</v>
      </c>
      <c r="F55" s="68">
        <f t="shared" si="9"/>
        <v>17.497255762897915</v>
      </c>
      <c r="G55" s="68">
        <f t="shared" si="10"/>
        <v>13.122941822173436</v>
      </c>
      <c r="H55" s="76">
        <v>2916</v>
      </c>
      <c r="I55" s="74">
        <f t="shared" si="11"/>
        <v>28.38785046728972</v>
      </c>
      <c r="J55" s="74">
        <f t="shared" si="12"/>
        <v>7.0969626168224291</v>
      </c>
      <c r="K55" s="109">
        <f t="shared" si="13"/>
        <v>8.0879617755983464</v>
      </c>
      <c r="L55" s="60">
        <v>66.25</v>
      </c>
      <c r="M55" s="13">
        <f t="shared" si="14"/>
        <v>39.75</v>
      </c>
      <c r="N55" s="84"/>
      <c r="O55" s="84"/>
      <c r="P55" s="24"/>
      <c r="Q55" s="24"/>
      <c r="R55" s="14">
        <f t="shared" si="15"/>
        <v>47.837961775598345</v>
      </c>
      <c r="S55" s="27"/>
      <c r="T55" s="27"/>
      <c r="U55" s="51"/>
      <c r="V55" s="51"/>
      <c r="W55" s="51"/>
      <c r="X55" s="27"/>
      <c r="Y55" s="27"/>
      <c r="Z55" s="27"/>
      <c r="AA55" s="93">
        <f t="shared" si="16"/>
        <v>0</v>
      </c>
      <c r="AB55" s="99">
        <f t="shared" si="17"/>
        <v>47.837961775598345</v>
      </c>
      <c r="AC55" s="27"/>
    </row>
    <row r="56" spans="1:29" ht="15.75" x14ac:dyDescent="0.25">
      <c r="A56" s="24">
        <v>52</v>
      </c>
      <c r="B56" s="25" t="s">
        <v>31</v>
      </c>
      <c r="C56" s="25" t="s">
        <v>79</v>
      </c>
      <c r="D56" s="26" t="s">
        <v>62</v>
      </c>
      <c r="E56" s="70">
        <v>4555</v>
      </c>
      <c r="F56" s="68">
        <f t="shared" si="9"/>
        <v>100</v>
      </c>
      <c r="G56" s="68">
        <f t="shared" si="10"/>
        <v>75</v>
      </c>
      <c r="H56" s="76">
        <v>4799</v>
      </c>
      <c r="I56" s="74">
        <f t="shared" si="11"/>
        <v>46.719236760124609</v>
      </c>
      <c r="J56" s="74">
        <f t="shared" si="12"/>
        <v>11.679809190031154</v>
      </c>
      <c r="K56" s="109">
        <f t="shared" si="13"/>
        <v>34.671923676012462</v>
      </c>
      <c r="L56" s="60">
        <v>68.75</v>
      </c>
      <c r="M56" s="13">
        <f t="shared" si="14"/>
        <v>41.25</v>
      </c>
      <c r="N56" s="84"/>
      <c r="O56" s="84"/>
      <c r="P56" s="24" t="s">
        <v>15</v>
      </c>
      <c r="Q56" s="24">
        <v>5</v>
      </c>
      <c r="R56" s="14">
        <f t="shared" si="15"/>
        <v>80.921923676012455</v>
      </c>
      <c r="S56" s="27"/>
      <c r="T56" s="27">
        <v>10</v>
      </c>
      <c r="U56" s="51"/>
      <c r="V56" s="51"/>
      <c r="W56" s="51">
        <v>25</v>
      </c>
      <c r="X56" s="27"/>
      <c r="Y56" s="27"/>
      <c r="Z56" s="27"/>
      <c r="AA56" s="93">
        <f t="shared" si="16"/>
        <v>35</v>
      </c>
      <c r="AB56" s="99">
        <f t="shared" si="17"/>
        <v>45.921923676012455</v>
      </c>
      <c r="AC56" s="27"/>
    </row>
    <row r="57" spans="1:29" ht="15.75" x14ac:dyDescent="0.25">
      <c r="A57" s="24">
        <v>53</v>
      </c>
      <c r="B57" s="24" t="s">
        <v>118</v>
      </c>
      <c r="C57" s="24" t="s">
        <v>36</v>
      </c>
      <c r="D57" s="24" t="s">
        <v>17</v>
      </c>
      <c r="E57" s="70">
        <v>2974</v>
      </c>
      <c r="F57" s="68">
        <f t="shared" si="9"/>
        <v>65.290889132821079</v>
      </c>
      <c r="G57" s="68">
        <f t="shared" si="10"/>
        <v>48.968166849615812</v>
      </c>
      <c r="H57" s="76">
        <v>3597</v>
      </c>
      <c r="I57" s="74">
        <f t="shared" si="11"/>
        <v>35.017523364485982</v>
      </c>
      <c r="J57" s="74">
        <f t="shared" si="12"/>
        <v>8.7543808411214954</v>
      </c>
      <c r="K57" s="109">
        <f t="shared" si="13"/>
        <v>23.089019076294921</v>
      </c>
      <c r="L57" s="60">
        <v>67.5</v>
      </c>
      <c r="M57" s="13">
        <f t="shared" si="14"/>
        <v>40.5</v>
      </c>
      <c r="N57" s="84"/>
      <c r="O57" s="84"/>
      <c r="P57" s="24" t="s">
        <v>15</v>
      </c>
      <c r="Q57" s="24">
        <v>5</v>
      </c>
      <c r="R57" s="14">
        <f t="shared" si="15"/>
        <v>68.589019076294917</v>
      </c>
      <c r="S57" s="84"/>
      <c r="T57" s="84">
        <v>10</v>
      </c>
      <c r="U57" s="24">
        <v>15</v>
      </c>
      <c r="V57" s="24"/>
      <c r="W57" s="24"/>
      <c r="X57" s="84"/>
      <c r="Y57" s="84"/>
      <c r="Z57" s="84"/>
      <c r="AA57" s="93">
        <f t="shared" si="16"/>
        <v>25</v>
      </c>
      <c r="AB57" s="99">
        <f t="shared" si="17"/>
        <v>43.589019076294917</v>
      </c>
      <c r="AC57" s="27"/>
    </row>
    <row r="58" spans="1:29" ht="15.75" x14ac:dyDescent="0.25">
      <c r="A58" s="24">
        <v>54</v>
      </c>
      <c r="B58" s="25" t="s">
        <v>9</v>
      </c>
      <c r="C58" s="25" t="s">
        <v>45</v>
      </c>
      <c r="D58" s="60" t="s">
        <v>17</v>
      </c>
      <c r="E58" s="70">
        <v>3232</v>
      </c>
      <c r="F58" s="68">
        <f t="shared" si="9"/>
        <v>70.954994511525797</v>
      </c>
      <c r="G58" s="68">
        <f t="shared" si="10"/>
        <v>53.216245883644348</v>
      </c>
      <c r="H58" s="76">
        <v>3116</v>
      </c>
      <c r="I58" s="74">
        <f t="shared" si="11"/>
        <v>30.334890965732086</v>
      </c>
      <c r="J58" s="74">
        <f t="shared" si="12"/>
        <v>7.5837227414330206</v>
      </c>
      <c r="K58" s="109">
        <f t="shared" si="13"/>
        <v>24.319987450030951</v>
      </c>
      <c r="L58" s="60">
        <v>73.75</v>
      </c>
      <c r="M58" s="13">
        <f t="shared" si="14"/>
        <v>44.25</v>
      </c>
      <c r="N58" s="84"/>
      <c r="O58" s="84"/>
      <c r="P58" s="24"/>
      <c r="Q58" s="24"/>
      <c r="R58" s="14">
        <f t="shared" si="15"/>
        <v>68.569987450030951</v>
      </c>
      <c r="S58" s="27"/>
      <c r="T58" s="27">
        <v>10</v>
      </c>
      <c r="U58" s="51">
        <v>15</v>
      </c>
      <c r="V58" s="51"/>
      <c r="W58" s="51"/>
      <c r="X58" s="27"/>
      <c r="Y58" s="27"/>
      <c r="Z58" s="27"/>
      <c r="AA58" s="93">
        <f t="shared" si="16"/>
        <v>25</v>
      </c>
      <c r="AB58" s="99">
        <f t="shared" si="17"/>
        <v>43.569987450030951</v>
      </c>
      <c r="AC58" s="27"/>
    </row>
    <row r="59" spans="1:29" ht="15.75" x14ac:dyDescent="0.25">
      <c r="A59" s="24">
        <v>55</v>
      </c>
      <c r="B59" s="25" t="s">
        <v>118</v>
      </c>
      <c r="C59" s="25" t="s">
        <v>52</v>
      </c>
      <c r="D59" s="60" t="s">
        <v>17</v>
      </c>
      <c r="E59" s="70">
        <v>3720</v>
      </c>
      <c r="F59" s="68">
        <f t="shared" si="9"/>
        <v>81.668496158068052</v>
      </c>
      <c r="G59" s="68">
        <f t="shared" si="10"/>
        <v>61.251372118551032</v>
      </c>
      <c r="H59" s="76">
        <v>2895</v>
      </c>
      <c r="I59" s="74">
        <f t="shared" si="11"/>
        <v>28.183411214953271</v>
      </c>
      <c r="J59" s="74">
        <f t="shared" si="12"/>
        <v>7.0458528037383177</v>
      </c>
      <c r="K59" s="109">
        <f t="shared" si="13"/>
        <v>27.318889968915737</v>
      </c>
      <c r="L59" s="60">
        <v>68.75</v>
      </c>
      <c r="M59" s="13">
        <f t="shared" si="14"/>
        <v>41.25</v>
      </c>
      <c r="N59" s="84"/>
      <c r="O59" s="84"/>
      <c r="P59" s="24"/>
      <c r="Q59" s="24"/>
      <c r="R59" s="14">
        <f t="shared" si="15"/>
        <v>68.568889968915741</v>
      </c>
      <c r="S59" s="27"/>
      <c r="T59" s="27"/>
      <c r="U59" s="51"/>
      <c r="V59" s="51"/>
      <c r="W59" s="51">
        <v>25</v>
      </c>
      <c r="X59" s="27"/>
      <c r="Y59" s="27"/>
      <c r="Z59" s="27"/>
      <c r="AA59" s="93">
        <f t="shared" si="16"/>
        <v>25</v>
      </c>
      <c r="AB59" s="99">
        <f t="shared" si="17"/>
        <v>43.568889968915741</v>
      </c>
      <c r="AC59" s="27"/>
    </row>
    <row r="60" spans="1:29" ht="15.75" x14ac:dyDescent="0.25">
      <c r="A60" s="24">
        <v>56</v>
      </c>
      <c r="B60" s="24" t="s">
        <v>9</v>
      </c>
      <c r="C60" s="24" t="s">
        <v>30</v>
      </c>
      <c r="D60" s="24" t="s">
        <v>25</v>
      </c>
      <c r="E60" s="70">
        <v>3702</v>
      </c>
      <c r="F60" s="68">
        <f t="shared" si="9"/>
        <v>81.273326015367729</v>
      </c>
      <c r="G60" s="68">
        <f t="shared" si="10"/>
        <v>60.954994511525804</v>
      </c>
      <c r="H60" s="76">
        <v>225</v>
      </c>
      <c r="I60" s="74">
        <f t="shared" si="11"/>
        <v>2.1904205607476634</v>
      </c>
      <c r="J60" s="74">
        <f t="shared" si="12"/>
        <v>0.54760514018691586</v>
      </c>
      <c r="K60" s="109">
        <f t="shared" si="13"/>
        <v>24.601039860685088</v>
      </c>
      <c r="L60" s="60">
        <v>81.25</v>
      </c>
      <c r="M60" s="13">
        <f t="shared" si="14"/>
        <v>48.75</v>
      </c>
      <c r="N60" s="84"/>
      <c r="O60" s="84"/>
      <c r="P60" s="24" t="s">
        <v>15</v>
      </c>
      <c r="Q60" s="24">
        <v>5</v>
      </c>
      <c r="R60" s="14">
        <f t="shared" si="15"/>
        <v>78.351039860685091</v>
      </c>
      <c r="S60" s="84">
        <v>5</v>
      </c>
      <c r="T60" s="84"/>
      <c r="U60" s="24"/>
      <c r="V60" s="24"/>
      <c r="W60" s="24"/>
      <c r="X60" s="84">
        <v>30</v>
      </c>
      <c r="Y60" s="84"/>
      <c r="Z60" s="84"/>
      <c r="AA60" s="93">
        <f t="shared" si="16"/>
        <v>35</v>
      </c>
      <c r="AB60" s="99">
        <f t="shared" si="17"/>
        <v>43.351039860685091</v>
      </c>
      <c r="AC60" s="27"/>
    </row>
    <row r="61" spans="1:29" ht="15.75" x14ac:dyDescent="0.25">
      <c r="A61" s="24">
        <v>57</v>
      </c>
      <c r="B61" s="25" t="s">
        <v>9</v>
      </c>
      <c r="C61" s="25" t="s">
        <v>98</v>
      </c>
      <c r="D61" s="26" t="s">
        <v>84</v>
      </c>
      <c r="E61" s="70">
        <v>2680</v>
      </c>
      <c r="F61" s="68">
        <f t="shared" si="9"/>
        <v>58.8364434687157</v>
      </c>
      <c r="G61" s="68">
        <f t="shared" si="10"/>
        <v>44.127332601536772</v>
      </c>
      <c r="H61" s="76">
        <v>4158</v>
      </c>
      <c r="I61" s="74">
        <f t="shared" si="11"/>
        <v>40.478971962616825</v>
      </c>
      <c r="J61" s="74">
        <f t="shared" si="12"/>
        <v>10.119742990654206</v>
      </c>
      <c r="K61" s="109">
        <f t="shared" si="13"/>
        <v>21.698830236876393</v>
      </c>
      <c r="L61" s="60">
        <v>65</v>
      </c>
      <c r="M61" s="13">
        <f t="shared" si="14"/>
        <v>39</v>
      </c>
      <c r="N61" s="84"/>
      <c r="O61" s="84"/>
      <c r="P61" s="24" t="s">
        <v>15</v>
      </c>
      <c r="Q61" s="24">
        <v>5</v>
      </c>
      <c r="R61" s="14">
        <f t="shared" si="15"/>
        <v>65.69883023687639</v>
      </c>
      <c r="S61" s="27"/>
      <c r="T61" s="27"/>
      <c r="U61" s="51"/>
      <c r="V61" s="51"/>
      <c r="W61" s="51">
        <v>25</v>
      </c>
      <c r="X61" s="27"/>
      <c r="Y61" s="27"/>
      <c r="Z61" s="27"/>
      <c r="AA61" s="93">
        <f t="shared" si="16"/>
        <v>25</v>
      </c>
      <c r="AB61" s="99">
        <f t="shared" si="17"/>
        <v>40.69883023687639</v>
      </c>
      <c r="AC61" s="27"/>
    </row>
    <row r="62" spans="1:29" ht="15.75" x14ac:dyDescent="0.25">
      <c r="A62" s="24">
        <v>58</v>
      </c>
      <c r="B62" s="25" t="s">
        <v>31</v>
      </c>
      <c r="C62" s="25" t="s">
        <v>69</v>
      </c>
      <c r="D62" s="60" t="s">
        <v>70</v>
      </c>
      <c r="E62" s="70">
        <v>3369</v>
      </c>
      <c r="F62" s="68">
        <f t="shared" si="9"/>
        <v>73.962678375411642</v>
      </c>
      <c r="G62" s="68">
        <f t="shared" si="10"/>
        <v>55.472008781558735</v>
      </c>
      <c r="H62" s="76">
        <v>5632</v>
      </c>
      <c r="I62" s="74">
        <f t="shared" si="11"/>
        <v>54.828660436137071</v>
      </c>
      <c r="J62" s="74">
        <f t="shared" si="12"/>
        <v>13.707165109034268</v>
      </c>
      <c r="K62" s="109">
        <f t="shared" si="13"/>
        <v>27.671669556237202</v>
      </c>
      <c r="L62" s="60">
        <v>70</v>
      </c>
      <c r="M62" s="13">
        <f t="shared" si="14"/>
        <v>42</v>
      </c>
      <c r="N62" s="84"/>
      <c r="O62" s="84"/>
      <c r="P62" s="24"/>
      <c r="Q62" s="24"/>
      <c r="R62" s="14">
        <f t="shared" si="15"/>
        <v>69.671669556237205</v>
      </c>
      <c r="S62" s="27">
        <v>5</v>
      </c>
      <c r="T62" s="27">
        <v>10</v>
      </c>
      <c r="U62" s="51">
        <v>15</v>
      </c>
      <c r="V62" s="51"/>
      <c r="W62" s="51"/>
      <c r="X62" s="27"/>
      <c r="Y62" s="27"/>
      <c r="Z62" s="27"/>
      <c r="AA62" s="93">
        <f t="shared" si="16"/>
        <v>30</v>
      </c>
      <c r="AB62" s="99">
        <f t="shared" si="17"/>
        <v>39.671669556237205</v>
      </c>
      <c r="AC62" s="27"/>
    </row>
    <row r="63" spans="1:29" ht="15.75" x14ac:dyDescent="0.25">
      <c r="A63" s="24">
        <v>59</v>
      </c>
      <c r="B63" s="24" t="s">
        <v>19</v>
      </c>
      <c r="C63" s="24" t="s">
        <v>35</v>
      </c>
      <c r="D63" s="60" t="s">
        <v>40</v>
      </c>
      <c r="E63" s="70">
        <v>3837</v>
      </c>
      <c r="F63" s="68">
        <f t="shared" si="9"/>
        <v>84.237102085620194</v>
      </c>
      <c r="G63" s="68">
        <f t="shared" si="10"/>
        <v>63.177826564215145</v>
      </c>
      <c r="H63" s="76">
        <v>1940</v>
      </c>
      <c r="I63" s="74">
        <f t="shared" si="11"/>
        <v>18.886292834890966</v>
      </c>
      <c r="J63" s="74">
        <f t="shared" si="12"/>
        <v>4.7215732087227416</v>
      </c>
      <c r="K63" s="109">
        <f t="shared" si="13"/>
        <v>27.159759909175154</v>
      </c>
      <c r="L63" s="60">
        <v>45</v>
      </c>
      <c r="M63" s="13">
        <f t="shared" si="14"/>
        <v>27</v>
      </c>
      <c r="N63" s="84"/>
      <c r="O63" s="84"/>
      <c r="P63" s="24"/>
      <c r="Q63" s="24"/>
      <c r="R63" s="14">
        <f t="shared" si="15"/>
        <v>54.15975990917515</v>
      </c>
      <c r="S63" s="84"/>
      <c r="T63" s="84"/>
      <c r="U63" s="86">
        <v>15</v>
      </c>
      <c r="V63" s="86"/>
      <c r="W63" s="86"/>
      <c r="X63" s="84"/>
      <c r="Y63" s="84"/>
      <c r="Z63" s="84"/>
      <c r="AA63" s="93">
        <f t="shared" si="16"/>
        <v>15</v>
      </c>
      <c r="AB63" s="99">
        <f t="shared" si="17"/>
        <v>39.15975990917515</v>
      </c>
      <c r="AC63" s="27"/>
    </row>
    <row r="64" spans="1:29" ht="15.75" x14ac:dyDescent="0.25">
      <c r="A64" s="24">
        <v>60</v>
      </c>
      <c r="B64" s="25" t="s">
        <v>19</v>
      </c>
      <c r="C64" s="25" t="s">
        <v>71</v>
      </c>
      <c r="D64" s="60" t="s">
        <v>43</v>
      </c>
      <c r="E64" s="70">
        <v>210</v>
      </c>
      <c r="F64" s="68">
        <f t="shared" si="9"/>
        <v>4.6103183315038416</v>
      </c>
      <c r="G64" s="68">
        <f t="shared" si="10"/>
        <v>3.4577387486278814</v>
      </c>
      <c r="H64" s="76">
        <v>21</v>
      </c>
      <c r="I64" s="74">
        <f t="shared" si="11"/>
        <v>0.20443925233644861</v>
      </c>
      <c r="J64" s="74">
        <f t="shared" si="12"/>
        <v>5.1109813084112152E-2</v>
      </c>
      <c r="K64" s="109">
        <f t="shared" si="13"/>
        <v>1.4035394246847974</v>
      </c>
      <c r="L64" s="60">
        <v>62.5</v>
      </c>
      <c r="M64" s="13">
        <f t="shared" si="14"/>
        <v>37.5</v>
      </c>
      <c r="N64" s="84"/>
      <c r="O64" s="84"/>
      <c r="P64" s="24"/>
      <c r="Q64" s="24"/>
      <c r="R64" s="14">
        <f t="shared" si="15"/>
        <v>38.903539424684794</v>
      </c>
      <c r="S64" s="27"/>
      <c r="T64" s="27"/>
      <c r="U64" s="51"/>
      <c r="V64" s="51"/>
      <c r="W64" s="51"/>
      <c r="X64" s="27"/>
      <c r="Y64" s="27"/>
      <c r="Z64" s="27"/>
      <c r="AA64" s="93">
        <f t="shared" si="16"/>
        <v>0</v>
      </c>
      <c r="AB64" s="99">
        <f t="shared" si="17"/>
        <v>38.903539424684794</v>
      </c>
      <c r="AC64" s="27"/>
    </row>
    <row r="65" spans="1:29" ht="15.75" x14ac:dyDescent="0.25">
      <c r="A65" s="24">
        <v>61</v>
      </c>
      <c r="B65" s="25" t="s">
        <v>9</v>
      </c>
      <c r="C65" s="25" t="s">
        <v>51</v>
      </c>
      <c r="D65" s="60" t="s">
        <v>17</v>
      </c>
      <c r="E65" s="70">
        <v>2428</v>
      </c>
      <c r="F65" s="68">
        <f t="shared" si="9"/>
        <v>53.304061470911087</v>
      </c>
      <c r="G65" s="68">
        <f t="shared" si="10"/>
        <v>39.978046103183317</v>
      </c>
      <c r="H65" s="76">
        <v>849</v>
      </c>
      <c r="I65" s="74">
        <f t="shared" si="11"/>
        <v>8.2651869158878508</v>
      </c>
      <c r="J65" s="74">
        <f t="shared" si="12"/>
        <v>2.0662967289719627</v>
      </c>
      <c r="K65" s="109">
        <f t="shared" si="13"/>
        <v>16.817737132862113</v>
      </c>
      <c r="L65" s="60">
        <v>68.75</v>
      </c>
      <c r="M65" s="13">
        <f t="shared" si="14"/>
        <v>41.25</v>
      </c>
      <c r="N65" s="84"/>
      <c r="O65" s="84"/>
      <c r="P65" s="24"/>
      <c r="Q65" s="24"/>
      <c r="R65" s="14">
        <f t="shared" si="15"/>
        <v>58.067737132862113</v>
      </c>
      <c r="S65" s="27"/>
      <c r="T65" s="27"/>
      <c r="U65" s="51"/>
      <c r="V65" s="51">
        <v>20</v>
      </c>
      <c r="W65" s="51"/>
      <c r="X65" s="27"/>
      <c r="Y65" s="27"/>
      <c r="Z65" s="27"/>
      <c r="AA65" s="93">
        <f t="shared" si="16"/>
        <v>20</v>
      </c>
      <c r="AB65" s="99">
        <f t="shared" si="17"/>
        <v>38.067737132862113</v>
      </c>
      <c r="AC65" s="27"/>
    </row>
    <row r="66" spans="1:29" ht="15.75" x14ac:dyDescent="0.25">
      <c r="A66" s="24">
        <v>62</v>
      </c>
      <c r="B66" s="25" t="s">
        <v>9</v>
      </c>
      <c r="C66" s="25" t="s">
        <v>85</v>
      </c>
      <c r="D66" s="60" t="s">
        <v>27</v>
      </c>
      <c r="E66" s="70">
        <v>3523</v>
      </c>
      <c r="F66" s="68">
        <f t="shared" si="9"/>
        <v>77.343578485181126</v>
      </c>
      <c r="G66" s="68">
        <f t="shared" si="10"/>
        <v>58.007683863885838</v>
      </c>
      <c r="H66" s="76">
        <v>0</v>
      </c>
      <c r="I66" s="74">
        <f t="shared" si="11"/>
        <v>0</v>
      </c>
      <c r="J66" s="74">
        <f t="shared" si="12"/>
        <v>0</v>
      </c>
      <c r="K66" s="109">
        <f t="shared" si="13"/>
        <v>23.203073545554336</v>
      </c>
      <c r="L66" s="60">
        <v>88.75</v>
      </c>
      <c r="M66" s="13">
        <f t="shared" si="14"/>
        <v>53.25</v>
      </c>
      <c r="N66" s="84"/>
      <c r="O66" s="84"/>
      <c r="P66" s="24"/>
      <c r="Q66" s="24"/>
      <c r="R66" s="14">
        <f t="shared" si="15"/>
        <v>76.453073545554332</v>
      </c>
      <c r="S66" s="27"/>
      <c r="T66" s="27"/>
      <c r="U66" s="51">
        <v>15</v>
      </c>
      <c r="V66" s="51"/>
      <c r="W66" s="51">
        <v>25</v>
      </c>
      <c r="X66" s="27"/>
      <c r="Y66" s="27"/>
      <c r="Z66" s="27"/>
      <c r="AA66" s="93">
        <f t="shared" si="16"/>
        <v>40</v>
      </c>
      <c r="AB66" s="99">
        <f t="shared" si="17"/>
        <v>36.453073545554332</v>
      </c>
      <c r="AC66" s="27"/>
    </row>
    <row r="67" spans="1:29" ht="15.75" x14ac:dyDescent="0.25">
      <c r="A67" s="24">
        <v>63</v>
      </c>
      <c r="B67" s="24" t="s">
        <v>31</v>
      </c>
      <c r="C67" s="24" t="s">
        <v>32</v>
      </c>
      <c r="D67" s="24" t="s">
        <v>11</v>
      </c>
      <c r="E67" s="70">
        <v>3357</v>
      </c>
      <c r="F67" s="68">
        <f t="shared" si="9"/>
        <v>73.699231613611417</v>
      </c>
      <c r="G67" s="68">
        <f t="shared" si="10"/>
        <v>55.274423710208566</v>
      </c>
      <c r="H67" s="76">
        <v>5803</v>
      </c>
      <c r="I67" s="74">
        <f t="shared" si="11"/>
        <v>56.493380062305299</v>
      </c>
      <c r="J67" s="74">
        <f t="shared" si="12"/>
        <v>14.123345015576325</v>
      </c>
      <c r="K67" s="109">
        <f t="shared" si="13"/>
        <v>27.759107490313955</v>
      </c>
      <c r="L67" s="60">
        <v>77.5</v>
      </c>
      <c r="M67" s="13">
        <f t="shared" si="14"/>
        <v>46.5</v>
      </c>
      <c r="N67" s="84"/>
      <c r="O67" s="84"/>
      <c r="P67" s="24" t="s">
        <v>15</v>
      </c>
      <c r="Q67" s="24">
        <v>5</v>
      </c>
      <c r="R67" s="14">
        <f t="shared" si="15"/>
        <v>79.259107490313951</v>
      </c>
      <c r="S67" s="84"/>
      <c r="T67" s="84">
        <v>10</v>
      </c>
      <c r="U67" s="24"/>
      <c r="V67" s="24"/>
      <c r="W67" s="24"/>
      <c r="X67" s="84"/>
      <c r="Y67" s="84">
        <v>35</v>
      </c>
      <c r="Z67" s="84"/>
      <c r="AA67" s="93">
        <f t="shared" si="16"/>
        <v>45</v>
      </c>
      <c r="AB67" s="99">
        <f t="shared" si="17"/>
        <v>34.259107490313951</v>
      </c>
      <c r="AC67" s="27"/>
    </row>
    <row r="68" spans="1:29" ht="15.75" x14ac:dyDescent="0.25">
      <c r="A68" s="24">
        <v>64</v>
      </c>
      <c r="B68" s="25" t="s">
        <v>118</v>
      </c>
      <c r="C68" s="25" t="s">
        <v>60</v>
      </c>
      <c r="D68" s="60" t="s">
        <v>27</v>
      </c>
      <c r="E68" s="70">
        <v>4555</v>
      </c>
      <c r="F68" s="68">
        <f t="shared" si="9"/>
        <v>100</v>
      </c>
      <c r="G68" s="68">
        <f t="shared" si="10"/>
        <v>75</v>
      </c>
      <c r="H68" s="76">
        <v>579</v>
      </c>
      <c r="I68" s="74">
        <f t="shared" si="11"/>
        <v>5.6366822429906538</v>
      </c>
      <c r="J68" s="74">
        <f t="shared" si="12"/>
        <v>1.4091705607476634</v>
      </c>
      <c r="K68" s="109">
        <f t="shared" si="13"/>
        <v>30.563668224299068</v>
      </c>
      <c r="L68" s="60">
        <v>72.5</v>
      </c>
      <c r="M68" s="13">
        <f t="shared" si="14"/>
        <v>43.5</v>
      </c>
      <c r="N68" s="84"/>
      <c r="O68" s="84"/>
      <c r="P68" s="24" t="s">
        <v>15</v>
      </c>
      <c r="Q68" s="24">
        <v>5</v>
      </c>
      <c r="R68" s="14">
        <f t="shared" si="15"/>
        <v>79.063668224299064</v>
      </c>
      <c r="S68" s="27">
        <v>5</v>
      </c>
      <c r="T68" s="27">
        <v>10</v>
      </c>
      <c r="U68" s="51"/>
      <c r="V68" s="51"/>
      <c r="W68" s="51"/>
      <c r="X68" s="27">
        <v>30</v>
      </c>
      <c r="Y68" s="27"/>
      <c r="Z68" s="27"/>
      <c r="AA68" s="93">
        <f t="shared" si="16"/>
        <v>45</v>
      </c>
      <c r="AB68" s="99">
        <f t="shared" si="17"/>
        <v>34.063668224299064</v>
      </c>
      <c r="AC68" s="27"/>
    </row>
    <row r="69" spans="1:29" ht="15.75" x14ac:dyDescent="0.25">
      <c r="A69" s="24">
        <v>65</v>
      </c>
      <c r="B69" s="25" t="s">
        <v>118</v>
      </c>
      <c r="C69" s="25" t="s">
        <v>91</v>
      </c>
      <c r="D69" s="60" t="s">
        <v>70</v>
      </c>
      <c r="E69" s="70">
        <v>4555</v>
      </c>
      <c r="F69" s="68">
        <f t="shared" ref="F69:F73" si="18">(E69*100)/(4555)</f>
        <v>100</v>
      </c>
      <c r="G69" s="68">
        <f t="shared" ref="G69:G73" si="19">(F69*75)/(100)</f>
        <v>75</v>
      </c>
      <c r="H69" s="76">
        <v>2714</v>
      </c>
      <c r="I69" s="74">
        <f t="shared" ref="I69:I73" si="20">(H69*100)/(10272)</f>
        <v>26.421339563862929</v>
      </c>
      <c r="J69" s="74">
        <f t="shared" ref="J69:J73" si="21">(I69*25)/(100)</f>
        <v>6.6053348909657323</v>
      </c>
      <c r="K69" s="109">
        <f t="shared" ref="K69:K73" si="22">(G69+J69)*(40)/(100)</f>
        <v>32.642133956386296</v>
      </c>
      <c r="L69" s="60">
        <v>68.75</v>
      </c>
      <c r="M69" s="13">
        <f t="shared" ref="M69:M73" si="23">(L69*60)/(100)</f>
        <v>41.25</v>
      </c>
      <c r="N69" s="84"/>
      <c r="O69" s="84"/>
      <c r="P69" s="24"/>
      <c r="Q69" s="24"/>
      <c r="R69" s="14">
        <f t="shared" ref="R69:R73" si="24">(K69+M69+O69+Q69)</f>
        <v>73.892133956386289</v>
      </c>
      <c r="S69" s="27"/>
      <c r="T69" s="27"/>
      <c r="U69" s="51">
        <v>15</v>
      </c>
      <c r="V69" s="51"/>
      <c r="W69" s="51">
        <v>25</v>
      </c>
      <c r="X69" s="27"/>
      <c r="Y69" s="27"/>
      <c r="Z69" s="27"/>
      <c r="AA69" s="93">
        <f t="shared" ref="AA69:AA73" si="25">SUM(S69:Z69)</f>
        <v>40</v>
      </c>
      <c r="AB69" s="99">
        <f t="shared" ref="AB69:AB73" si="26">(R69-AA69)</f>
        <v>33.892133956386289</v>
      </c>
      <c r="AC69" s="27"/>
    </row>
    <row r="70" spans="1:29" ht="15.75" x14ac:dyDescent="0.25">
      <c r="A70" s="24">
        <v>66</v>
      </c>
      <c r="B70" s="24" t="s">
        <v>9</v>
      </c>
      <c r="C70" s="24" t="s">
        <v>18</v>
      </c>
      <c r="D70" s="24" t="s">
        <v>13</v>
      </c>
      <c r="E70" s="70">
        <v>1532</v>
      </c>
      <c r="F70" s="68">
        <f t="shared" si="18"/>
        <v>33.633369923161361</v>
      </c>
      <c r="G70" s="68">
        <f t="shared" si="19"/>
        <v>25.225027442371019</v>
      </c>
      <c r="H70" s="76">
        <v>2063</v>
      </c>
      <c r="I70" s="74">
        <f t="shared" si="20"/>
        <v>20.083722741433021</v>
      </c>
      <c r="J70" s="74">
        <f t="shared" si="21"/>
        <v>5.0209306853582554</v>
      </c>
      <c r="K70" s="109">
        <f t="shared" si="22"/>
        <v>12.098383251091709</v>
      </c>
      <c r="L70" s="83">
        <v>80</v>
      </c>
      <c r="M70" s="13">
        <f t="shared" si="23"/>
        <v>48</v>
      </c>
      <c r="N70" s="84"/>
      <c r="O70" s="84"/>
      <c r="P70" s="24" t="s">
        <v>15</v>
      </c>
      <c r="Q70" s="24">
        <v>5</v>
      </c>
      <c r="R70" s="14">
        <f t="shared" si="24"/>
        <v>65.098383251091718</v>
      </c>
      <c r="S70" s="84"/>
      <c r="T70" s="84"/>
      <c r="U70" s="24"/>
      <c r="V70" s="24"/>
      <c r="W70" s="24"/>
      <c r="X70" s="84"/>
      <c r="Y70" s="84">
        <v>35</v>
      </c>
      <c r="Z70" s="84"/>
      <c r="AA70" s="93">
        <f t="shared" si="25"/>
        <v>35</v>
      </c>
      <c r="AB70" s="99">
        <f t="shared" si="26"/>
        <v>30.098383251091718</v>
      </c>
      <c r="AC70" s="27"/>
    </row>
    <row r="71" spans="1:29" ht="15.75" x14ac:dyDescent="0.25">
      <c r="A71" s="24">
        <v>67</v>
      </c>
      <c r="B71" s="25" t="s">
        <v>9</v>
      </c>
      <c r="C71" s="25" t="s">
        <v>59</v>
      </c>
      <c r="D71" s="26" t="s">
        <v>50</v>
      </c>
      <c r="E71" s="70">
        <v>2686</v>
      </c>
      <c r="F71" s="68">
        <f t="shared" si="18"/>
        <v>58.968166849615805</v>
      </c>
      <c r="G71" s="68">
        <f t="shared" si="19"/>
        <v>44.226125137211859</v>
      </c>
      <c r="H71" s="76">
        <v>5505</v>
      </c>
      <c r="I71" s="74">
        <f t="shared" si="20"/>
        <v>53.592289719626166</v>
      </c>
      <c r="J71" s="74">
        <f t="shared" si="21"/>
        <v>13.398072429906541</v>
      </c>
      <c r="K71" s="109">
        <f t="shared" si="22"/>
        <v>23.049679026847361</v>
      </c>
      <c r="L71" s="60">
        <v>76.25</v>
      </c>
      <c r="M71" s="13">
        <f t="shared" si="23"/>
        <v>45.75</v>
      </c>
      <c r="N71" s="84"/>
      <c r="O71" s="84"/>
      <c r="P71" s="24"/>
      <c r="Q71" s="24"/>
      <c r="R71" s="14">
        <f t="shared" si="24"/>
        <v>68.799679026847357</v>
      </c>
      <c r="S71" s="27"/>
      <c r="T71" s="27"/>
      <c r="U71" s="51"/>
      <c r="V71" s="51"/>
      <c r="W71" s="51"/>
      <c r="X71" s="27"/>
      <c r="Y71" s="27"/>
      <c r="Z71" s="27">
        <v>40</v>
      </c>
      <c r="AA71" s="93">
        <f t="shared" si="25"/>
        <v>40</v>
      </c>
      <c r="AB71" s="99">
        <f t="shared" si="26"/>
        <v>28.799679026847357</v>
      </c>
      <c r="AC71" s="27"/>
    </row>
    <row r="72" spans="1:29" ht="15.75" x14ac:dyDescent="0.25">
      <c r="A72" s="24">
        <v>68</v>
      </c>
      <c r="B72" s="25" t="s">
        <v>19</v>
      </c>
      <c r="C72" s="25" t="s">
        <v>53</v>
      </c>
      <c r="D72" s="60" t="s">
        <v>43</v>
      </c>
      <c r="E72" s="70">
        <v>1253</v>
      </c>
      <c r="F72" s="68">
        <f t="shared" si="18"/>
        <v>27.508232711306256</v>
      </c>
      <c r="G72" s="68">
        <f t="shared" si="19"/>
        <v>20.631174533479694</v>
      </c>
      <c r="H72" s="76">
        <v>1785</v>
      </c>
      <c r="I72" s="74">
        <f t="shared" si="20"/>
        <v>17.377336448598133</v>
      </c>
      <c r="J72" s="74">
        <f t="shared" si="21"/>
        <v>4.3443341121495331</v>
      </c>
      <c r="K72" s="109">
        <f t="shared" si="22"/>
        <v>9.9902034582516901</v>
      </c>
      <c r="L72" s="60">
        <v>30</v>
      </c>
      <c r="M72" s="13">
        <f t="shared" si="23"/>
        <v>18</v>
      </c>
      <c r="N72" s="84"/>
      <c r="O72" s="84"/>
      <c r="P72" s="24"/>
      <c r="Q72" s="24"/>
      <c r="R72" s="14">
        <f t="shared" si="24"/>
        <v>27.990203458251692</v>
      </c>
      <c r="S72" s="27"/>
      <c r="T72" s="27"/>
      <c r="U72" s="51"/>
      <c r="V72" s="51"/>
      <c r="W72" s="51"/>
      <c r="X72" s="27"/>
      <c r="Y72" s="27"/>
      <c r="Z72" s="27"/>
      <c r="AA72" s="93">
        <f t="shared" si="25"/>
        <v>0</v>
      </c>
      <c r="AB72" s="99">
        <f t="shared" si="26"/>
        <v>27.990203458251692</v>
      </c>
      <c r="AC72" s="27"/>
    </row>
    <row r="73" spans="1:29" ht="15.75" x14ac:dyDescent="0.25">
      <c r="A73" s="24">
        <v>69</v>
      </c>
      <c r="B73" s="25" t="s">
        <v>31</v>
      </c>
      <c r="C73" s="25" t="s">
        <v>92</v>
      </c>
      <c r="D73" s="60" t="s">
        <v>70</v>
      </c>
      <c r="E73" s="70">
        <v>2042</v>
      </c>
      <c r="F73" s="68">
        <f t="shared" si="18"/>
        <v>44.829857299670692</v>
      </c>
      <c r="G73" s="68">
        <f t="shared" si="19"/>
        <v>33.622392974753019</v>
      </c>
      <c r="H73" s="76">
        <v>5681</v>
      </c>
      <c r="I73" s="74">
        <f t="shared" si="20"/>
        <v>55.305685358255452</v>
      </c>
      <c r="J73" s="74">
        <f t="shared" si="21"/>
        <v>13.826421339563863</v>
      </c>
      <c r="K73" s="109">
        <f t="shared" si="22"/>
        <v>18.979525725726752</v>
      </c>
      <c r="L73" s="60">
        <v>82.5</v>
      </c>
      <c r="M73" s="13">
        <f t="shared" si="23"/>
        <v>49.5</v>
      </c>
      <c r="N73" s="84"/>
      <c r="O73" s="84"/>
      <c r="P73" s="24"/>
      <c r="Q73" s="24"/>
      <c r="R73" s="14">
        <f t="shared" si="24"/>
        <v>68.479525725726745</v>
      </c>
      <c r="S73" s="27"/>
      <c r="T73" s="27"/>
      <c r="U73" s="51"/>
      <c r="V73" s="51">
        <v>20</v>
      </c>
      <c r="W73" s="51"/>
      <c r="X73" s="27">
        <v>30</v>
      </c>
      <c r="Y73" s="27"/>
      <c r="Z73" s="27"/>
      <c r="AA73" s="93">
        <f t="shared" si="25"/>
        <v>50</v>
      </c>
      <c r="AB73" s="99">
        <f t="shared" si="26"/>
        <v>18.479525725726745</v>
      </c>
      <c r="AC73" s="27"/>
    </row>
    <row r="74" spans="1:29" ht="15.75" x14ac:dyDescent="0.25">
      <c r="A74" s="41"/>
      <c r="B74" s="42"/>
      <c r="C74" s="42"/>
      <c r="D74" s="43"/>
      <c r="E74" s="57"/>
      <c r="F74" s="64"/>
      <c r="G74" s="64"/>
      <c r="H74" s="64"/>
      <c r="I74" s="64"/>
      <c r="J74" s="64"/>
      <c r="K74" s="102"/>
      <c r="L74" s="43"/>
      <c r="M74" s="44"/>
      <c r="N74" s="45"/>
      <c r="O74" s="88"/>
      <c r="P74" s="46"/>
      <c r="Q74" s="46"/>
      <c r="R74" s="47"/>
      <c r="S74" s="45"/>
      <c r="T74" s="45"/>
      <c r="U74" s="46"/>
      <c r="V74" s="46"/>
      <c r="W74" s="46"/>
      <c r="X74" s="45"/>
      <c r="Y74" s="45"/>
      <c r="Z74" s="45"/>
      <c r="AA74" s="94"/>
      <c r="AB74" s="100"/>
      <c r="AC74" s="45"/>
    </row>
    <row r="75" spans="1:29" ht="15.75" x14ac:dyDescent="0.25">
      <c r="A75" s="28"/>
      <c r="B75" s="29"/>
      <c r="C75" s="29"/>
      <c r="D75" s="30"/>
      <c r="E75" s="55"/>
      <c r="F75" s="61"/>
      <c r="G75" s="61"/>
      <c r="H75" s="61"/>
      <c r="I75" s="61"/>
      <c r="J75" s="61"/>
      <c r="K75" s="103"/>
      <c r="L75" s="30"/>
      <c r="M75" s="31"/>
      <c r="N75" s="33"/>
      <c r="O75" s="89"/>
      <c r="P75" s="34"/>
      <c r="Q75" s="34"/>
      <c r="R75" s="48"/>
      <c r="S75" s="33"/>
      <c r="T75" s="33"/>
      <c r="U75" s="34"/>
      <c r="V75" s="34"/>
      <c r="W75" s="34"/>
      <c r="X75" s="33"/>
      <c r="Y75" s="33"/>
      <c r="Z75" s="33"/>
      <c r="AA75" s="95"/>
      <c r="AB75" s="101"/>
      <c r="AC75" s="33"/>
    </row>
    <row r="76" spans="1:29" ht="15.75" x14ac:dyDescent="0.25">
      <c r="A76" s="28"/>
      <c r="B76" s="29"/>
      <c r="C76" s="29"/>
      <c r="D76" s="30"/>
      <c r="E76" s="55"/>
      <c r="F76" s="61"/>
      <c r="G76" s="61"/>
      <c r="H76" s="61"/>
      <c r="I76" s="61"/>
      <c r="J76" s="61"/>
      <c r="K76" s="103"/>
      <c r="L76" s="30"/>
      <c r="M76" s="31"/>
      <c r="N76" s="33"/>
      <c r="O76" s="89"/>
      <c r="P76" s="34"/>
      <c r="Q76" s="34"/>
      <c r="R76" s="49"/>
      <c r="S76" s="33"/>
      <c r="T76" s="33"/>
      <c r="U76" s="34"/>
      <c r="V76" s="34"/>
      <c r="W76" s="34"/>
      <c r="X76" s="33"/>
      <c r="Y76" s="33"/>
      <c r="Z76" s="33"/>
      <c r="AA76" s="95"/>
      <c r="AB76" s="101"/>
      <c r="AC76" s="33"/>
    </row>
    <row r="77" spans="1:29" ht="15.75" x14ac:dyDescent="0.25">
      <c r="A77" s="28"/>
      <c r="B77" s="29"/>
      <c r="C77" s="29"/>
      <c r="D77" s="29"/>
      <c r="E77" s="55"/>
      <c r="F77" s="61"/>
      <c r="G77" s="61"/>
      <c r="H77" s="62"/>
      <c r="I77" s="62"/>
      <c r="J77" s="62"/>
      <c r="K77" s="103"/>
      <c r="L77" s="35"/>
      <c r="M77" s="32"/>
      <c r="N77" s="33"/>
      <c r="O77" s="89"/>
      <c r="P77" s="34"/>
      <c r="Q77" s="34"/>
      <c r="R77" s="49"/>
      <c r="S77" s="33"/>
      <c r="T77" s="33"/>
      <c r="U77" s="34"/>
      <c r="V77" s="34"/>
      <c r="W77" s="34"/>
      <c r="X77" s="33"/>
      <c r="Y77" s="33"/>
      <c r="Z77" s="33"/>
      <c r="AA77" s="95"/>
      <c r="AB77" s="101"/>
      <c r="AC77" s="33"/>
    </row>
    <row r="78" spans="1:29" ht="15.75" x14ac:dyDescent="0.25">
      <c r="A78" s="28"/>
      <c r="B78" s="29"/>
      <c r="C78" s="29"/>
      <c r="D78" s="29"/>
      <c r="E78" s="55"/>
      <c r="F78" s="61"/>
      <c r="G78" s="61"/>
      <c r="H78" s="62"/>
      <c r="I78" s="62"/>
      <c r="J78" s="62"/>
      <c r="K78" s="103"/>
      <c r="L78" s="35"/>
      <c r="M78" s="33"/>
      <c r="N78" s="33"/>
      <c r="O78" s="89"/>
      <c r="P78" s="34"/>
      <c r="Q78" s="34"/>
      <c r="R78" s="49"/>
      <c r="S78" s="33"/>
      <c r="T78" s="33"/>
      <c r="U78" s="34"/>
      <c r="V78" s="34"/>
      <c r="W78" s="34"/>
      <c r="X78" s="33"/>
      <c r="Y78" s="33"/>
      <c r="Z78" s="33"/>
      <c r="AA78" s="95"/>
      <c r="AB78" s="101"/>
      <c r="AC78" s="33"/>
    </row>
    <row r="79" spans="1:29" ht="15.75" x14ac:dyDescent="0.25">
      <c r="A79" s="28"/>
      <c r="B79" s="29"/>
      <c r="C79" s="29"/>
      <c r="D79" s="29"/>
      <c r="E79" s="55"/>
      <c r="F79" s="61"/>
      <c r="G79" s="61"/>
      <c r="H79" s="62"/>
      <c r="I79" s="62"/>
      <c r="J79" s="62"/>
      <c r="K79" s="103"/>
      <c r="L79" s="35"/>
      <c r="M79" s="33"/>
      <c r="N79" s="33"/>
      <c r="O79" s="89"/>
      <c r="P79" s="34"/>
      <c r="Q79" s="34"/>
      <c r="R79" s="49"/>
      <c r="S79" s="33"/>
      <c r="T79" s="33"/>
      <c r="U79" s="34"/>
      <c r="V79" s="34"/>
      <c r="W79" s="34"/>
      <c r="X79" s="33"/>
      <c r="Y79" s="33"/>
      <c r="Z79" s="33"/>
      <c r="AA79" s="95"/>
      <c r="AB79" s="101"/>
      <c r="AC79" s="33"/>
    </row>
    <row r="80" spans="1:29" ht="15.75" x14ac:dyDescent="0.25">
      <c r="A80" s="28"/>
      <c r="B80" s="29"/>
      <c r="C80" s="29"/>
      <c r="D80" s="29"/>
      <c r="E80" s="55"/>
      <c r="F80" s="61"/>
      <c r="G80" s="61"/>
      <c r="H80" s="62"/>
      <c r="I80" s="62"/>
      <c r="J80" s="62"/>
      <c r="K80" s="103"/>
      <c r="L80" s="35"/>
      <c r="M80" s="33"/>
      <c r="N80" s="33"/>
      <c r="O80" s="89"/>
      <c r="P80" s="34"/>
      <c r="Q80" s="34"/>
      <c r="R80" s="49"/>
      <c r="S80" s="33"/>
      <c r="T80" s="33"/>
      <c r="U80" s="34"/>
      <c r="V80" s="34"/>
      <c r="W80" s="34"/>
      <c r="X80" s="33"/>
      <c r="Y80" s="33"/>
      <c r="Z80" s="33"/>
      <c r="AA80" s="95"/>
      <c r="AB80" s="101"/>
      <c r="AC80" s="33"/>
    </row>
    <row r="81" spans="1:29" ht="15.75" x14ac:dyDescent="0.25">
      <c r="A81" s="28"/>
      <c r="B81" s="29"/>
      <c r="C81" s="29"/>
      <c r="D81" s="29"/>
      <c r="E81" s="55"/>
      <c r="F81" s="61"/>
      <c r="G81" s="61"/>
      <c r="H81" s="62"/>
      <c r="I81" s="62"/>
      <c r="J81" s="62"/>
      <c r="K81" s="103"/>
      <c r="L81" s="35"/>
      <c r="M81" s="33"/>
      <c r="N81" s="33"/>
      <c r="O81" s="89"/>
      <c r="P81" s="34"/>
      <c r="Q81" s="34"/>
      <c r="R81" s="49"/>
      <c r="S81" s="33"/>
      <c r="T81" s="33"/>
      <c r="U81" s="34"/>
      <c r="V81" s="34"/>
      <c r="W81" s="34"/>
      <c r="X81" s="33"/>
      <c r="Y81" s="33"/>
      <c r="Z81" s="33"/>
      <c r="AA81" s="95"/>
      <c r="AB81" s="101"/>
      <c r="AC81" s="33"/>
    </row>
    <row r="82" spans="1:29" ht="15.75" x14ac:dyDescent="0.25">
      <c r="A82" s="28"/>
      <c r="B82" s="29"/>
      <c r="C82" s="29"/>
      <c r="D82" s="29"/>
      <c r="E82" s="55"/>
      <c r="F82" s="61"/>
      <c r="G82" s="61"/>
      <c r="H82" s="62"/>
      <c r="I82" s="62"/>
      <c r="J82" s="62"/>
      <c r="K82" s="103"/>
      <c r="L82" s="35"/>
      <c r="M82" s="33"/>
      <c r="N82" s="33"/>
      <c r="O82" s="89"/>
      <c r="P82" s="34"/>
      <c r="Q82" s="34"/>
      <c r="R82" s="49"/>
      <c r="S82" s="33"/>
      <c r="T82" s="33"/>
      <c r="U82" s="34"/>
      <c r="V82" s="34"/>
      <c r="W82" s="34"/>
      <c r="X82" s="33"/>
      <c r="Y82" s="33"/>
      <c r="Z82" s="33"/>
      <c r="AA82" s="95"/>
      <c r="AB82" s="101"/>
      <c r="AC82" s="33"/>
    </row>
    <row r="83" spans="1:29" ht="15.75" x14ac:dyDescent="0.25">
      <c r="A83" s="28"/>
      <c r="B83" s="29"/>
      <c r="C83" s="29"/>
      <c r="D83" s="29"/>
      <c r="E83" s="55"/>
      <c r="F83" s="61"/>
      <c r="G83" s="61"/>
      <c r="H83" s="62"/>
      <c r="I83" s="62"/>
      <c r="J83" s="62"/>
      <c r="K83" s="103"/>
      <c r="L83" s="35"/>
      <c r="M83" s="33"/>
      <c r="N83" s="33"/>
      <c r="O83" s="89"/>
      <c r="P83" s="34"/>
      <c r="Q83" s="34"/>
      <c r="R83" s="49"/>
      <c r="S83" s="33"/>
      <c r="T83" s="33"/>
      <c r="U83" s="34"/>
      <c r="V83" s="34"/>
      <c r="W83" s="34"/>
      <c r="X83" s="33"/>
      <c r="Y83" s="33"/>
      <c r="Z83" s="33"/>
      <c r="AA83" s="95"/>
      <c r="AB83" s="101"/>
      <c r="AC83" s="33"/>
    </row>
    <row r="84" spans="1:29" ht="15.75" x14ac:dyDescent="0.25">
      <c r="A84" s="28"/>
      <c r="B84" s="29"/>
      <c r="C84" s="29"/>
      <c r="D84" s="29"/>
      <c r="E84" s="55"/>
      <c r="F84" s="61"/>
      <c r="G84" s="61"/>
      <c r="H84" s="62"/>
      <c r="I84" s="62"/>
      <c r="J84" s="62"/>
      <c r="K84" s="103"/>
      <c r="L84" s="35"/>
      <c r="M84" s="33"/>
      <c r="N84" s="33"/>
      <c r="O84" s="89"/>
      <c r="P84" s="34"/>
      <c r="Q84" s="34"/>
      <c r="R84" s="49"/>
      <c r="S84" s="33"/>
      <c r="T84" s="33"/>
      <c r="U84" s="34"/>
      <c r="V84" s="34"/>
      <c r="W84" s="34"/>
      <c r="X84" s="33"/>
      <c r="Y84" s="33"/>
      <c r="Z84" s="33"/>
      <c r="AA84" s="95"/>
      <c r="AB84" s="101"/>
      <c r="AC84" s="33"/>
    </row>
    <row r="85" spans="1:29" ht="15.75" x14ac:dyDescent="0.25">
      <c r="A85" s="28"/>
      <c r="B85" s="29"/>
      <c r="C85" s="29"/>
      <c r="D85" s="29"/>
      <c r="E85" s="55"/>
      <c r="F85" s="61"/>
      <c r="G85" s="61"/>
      <c r="H85" s="62"/>
      <c r="I85" s="62"/>
      <c r="J85" s="62"/>
      <c r="K85" s="103"/>
      <c r="L85" s="35"/>
      <c r="M85" s="33"/>
      <c r="N85" s="33"/>
      <c r="O85" s="89"/>
      <c r="P85" s="34"/>
      <c r="Q85" s="34"/>
      <c r="R85" s="49"/>
      <c r="S85" s="33"/>
      <c r="T85" s="33"/>
      <c r="U85" s="34"/>
      <c r="V85" s="34"/>
      <c r="W85" s="34"/>
      <c r="X85" s="33"/>
      <c r="Y85" s="33"/>
      <c r="Z85" s="33"/>
      <c r="AA85" s="95"/>
      <c r="AB85" s="101"/>
      <c r="AC85" s="33"/>
    </row>
    <row r="86" spans="1:29" ht="15.75" x14ac:dyDescent="0.25">
      <c r="A86" s="28"/>
      <c r="B86" s="29"/>
      <c r="C86" s="29"/>
      <c r="D86" s="29"/>
      <c r="E86" s="55"/>
      <c r="F86" s="61"/>
      <c r="G86" s="61"/>
      <c r="H86" s="62"/>
      <c r="I86" s="62"/>
      <c r="J86" s="62"/>
      <c r="K86" s="103"/>
      <c r="L86" s="35"/>
      <c r="M86" s="33"/>
      <c r="N86" s="33"/>
      <c r="O86" s="89"/>
      <c r="P86" s="34"/>
      <c r="Q86" s="34"/>
      <c r="R86" s="49"/>
      <c r="S86" s="33"/>
      <c r="T86" s="33"/>
      <c r="U86" s="34"/>
      <c r="V86" s="34"/>
      <c r="W86" s="34"/>
      <c r="X86" s="33"/>
      <c r="Y86" s="33"/>
      <c r="Z86" s="33"/>
      <c r="AA86" s="95"/>
      <c r="AB86" s="101"/>
      <c r="AC86" s="33"/>
    </row>
    <row r="87" spans="1:29" ht="15.75" x14ac:dyDescent="0.25">
      <c r="A87" s="28"/>
      <c r="B87" s="29"/>
      <c r="C87" s="29"/>
      <c r="D87" s="29"/>
      <c r="E87" s="55"/>
      <c r="F87" s="61"/>
      <c r="G87" s="61"/>
      <c r="H87" s="62"/>
      <c r="I87" s="62"/>
      <c r="J87" s="62"/>
      <c r="K87" s="103"/>
      <c r="L87" s="35"/>
      <c r="M87" s="33"/>
      <c r="N87" s="33"/>
      <c r="O87" s="89"/>
      <c r="P87" s="34"/>
      <c r="Q87" s="34"/>
      <c r="R87" s="49"/>
      <c r="S87" s="33"/>
      <c r="T87" s="33"/>
      <c r="U87" s="34"/>
      <c r="V87" s="34"/>
      <c r="W87" s="34"/>
      <c r="X87" s="33"/>
      <c r="Y87" s="33"/>
      <c r="Z87" s="33"/>
      <c r="AA87" s="95"/>
      <c r="AB87" s="101"/>
      <c r="AC87" s="33"/>
    </row>
    <row r="88" spans="1:29" ht="15.75" x14ac:dyDescent="0.25">
      <c r="A88" s="28"/>
      <c r="B88" s="29"/>
      <c r="C88" s="29"/>
      <c r="D88" s="29"/>
      <c r="E88" s="55"/>
      <c r="F88" s="61"/>
      <c r="G88" s="61"/>
      <c r="H88" s="62"/>
      <c r="I88" s="62"/>
      <c r="J88" s="62"/>
      <c r="K88" s="103"/>
      <c r="L88" s="35"/>
      <c r="M88" s="33"/>
      <c r="N88" s="33"/>
      <c r="O88" s="89"/>
      <c r="P88" s="34"/>
      <c r="Q88" s="34"/>
      <c r="R88" s="49"/>
      <c r="S88" s="33"/>
      <c r="T88" s="33"/>
      <c r="U88" s="34"/>
      <c r="V88" s="34"/>
      <c r="W88" s="34"/>
      <c r="X88" s="33"/>
      <c r="Y88" s="33"/>
      <c r="Z88" s="33"/>
      <c r="AA88" s="95"/>
      <c r="AB88" s="101"/>
      <c r="AC88" s="33"/>
    </row>
    <row r="89" spans="1:29" ht="15.75" x14ac:dyDescent="0.25">
      <c r="A89" s="28"/>
      <c r="B89" s="29"/>
      <c r="C89" s="29"/>
      <c r="D89" s="29"/>
      <c r="E89" s="55"/>
      <c r="F89" s="61"/>
      <c r="G89" s="61"/>
      <c r="H89" s="62"/>
      <c r="I89" s="62"/>
      <c r="J89" s="62"/>
      <c r="K89" s="103"/>
      <c r="L89" s="35"/>
      <c r="M89" s="33"/>
      <c r="N89" s="33"/>
      <c r="O89" s="89"/>
      <c r="P89" s="34"/>
      <c r="Q89" s="34"/>
      <c r="R89" s="49"/>
      <c r="S89" s="33"/>
      <c r="T89" s="33"/>
      <c r="U89" s="34"/>
      <c r="V89" s="34"/>
      <c r="W89" s="34"/>
      <c r="X89" s="33"/>
      <c r="Y89" s="33"/>
      <c r="Z89" s="33"/>
      <c r="AA89" s="95"/>
      <c r="AB89" s="101"/>
      <c r="AC89" s="33"/>
    </row>
    <row r="90" spans="1:29" ht="15.75" x14ac:dyDescent="0.25">
      <c r="A90" s="28"/>
      <c r="B90" s="29"/>
      <c r="C90" s="29"/>
      <c r="D90" s="29"/>
      <c r="E90" s="55"/>
      <c r="F90" s="61"/>
      <c r="G90" s="61"/>
      <c r="H90" s="62"/>
      <c r="I90" s="62"/>
      <c r="J90" s="62"/>
      <c r="K90" s="103"/>
      <c r="L90" s="35"/>
      <c r="M90" s="33"/>
      <c r="N90" s="33"/>
      <c r="O90" s="89"/>
      <c r="P90" s="34"/>
      <c r="Q90" s="34"/>
      <c r="R90" s="49"/>
      <c r="S90" s="33"/>
      <c r="T90" s="33"/>
      <c r="U90" s="34"/>
      <c r="V90" s="34"/>
      <c r="W90" s="34"/>
      <c r="X90" s="33"/>
      <c r="Y90" s="33"/>
      <c r="Z90" s="33"/>
      <c r="AA90" s="95"/>
      <c r="AB90" s="101"/>
      <c r="AC90" s="33"/>
    </row>
    <row r="91" spans="1:29" ht="15.75" x14ac:dyDescent="0.25">
      <c r="A91" s="28"/>
      <c r="B91" s="29"/>
      <c r="C91" s="29"/>
      <c r="D91" s="29"/>
      <c r="E91" s="55"/>
      <c r="F91" s="61"/>
      <c r="G91" s="61"/>
      <c r="H91" s="62"/>
      <c r="I91" s="62"/>
      <c r="J91" s="62"/>
      <c r="K91" s="103"/>
      <c r="L91" s="35"/>
      <c r="M91" s="33"/>
      <c r="N91" s="33"/>
      <c r="O91" s="89"/>
      <c r="P91" s="34"/>
      <c r="Q91" s="34"/>
      <c r="R91" s="49"/>
      <c r="S91" s="33"/>
      <c r="T91" s="33"/>
      <c r="U91" s="34"/>
      <c r="V91" s="34"/>
      <c r="W91" s="34"/>
      <c r="X91" s="33"/>
      <c r="Y91" s="33"/>
      <c r="Z91" s="33"/>
      <c r="AA91" s="95"/>
      <c r="AB91" s="101"/>
      <c r="AC91" s="33"/>
    </row>
    <row r="92" spans="1:29" ht="15.75" x14ac:dyDescent="0.25">
      <c r="A92" s="28"/>
      <c r="B92" s="29"/>
      <c r="C92" s="29"/>
      <c r="D92" s="29"/>
      <c r="E92" s="55"/>
      <c r="F92" s="61"/>
      <c r="G92" s="61"/>
      <c r="H92" s="62"/>
      <c r="I92" s="62"/>
      <c r="J92" s="62"/>
      <c r="K92" s="103"/>
      <c r="L92" s="35"/>
      <c r="M92" s="33"/>
      <c r="N92" s="33"/>
      <c r="O92" s="89"/>
      <c r="P92" s="34"/>
      <c r="Q92" s="34"/>
      <c r="R92" s="49"/>
      <c r="S92" s="33"/>
      <c r="T92" s="33"/>
      <c r="U92" s="34"/>
      <c r="V92" s="34"/>
      <c r="W92" s="34"/>
      <c r="X92" s="33"/>
      <c r="Y92" s="33"/>
      <c r="Z92" s="33"/>
      <c r="AA92" s="95"/>
      <c r="AB92" s="101"/>
      <c r="AC92" s="33"/>
    </row>
    <row r="93" spans="1:29" ht="15.75" x14ac:dyDescent="0.25">
      <c r="A93" s="28"/>
      <c r="B93" s="29"/>
      <c r="C93" s="29"/>
      <c r="D93" s="29"/>
      <c r="E93" s="55"/>
      <c r="F93" s="61"/>
      <c r="G93" s="61"/>
      <c r="H93" s="62"/>
      <c r="I93" s="62"/>
      <c r="J93" s="62"/>
      <c r="K93" s="103"/>
      <c r="L93" s="35"/>
      <c r="M93" s="33"/>
      <c r="N93" s="33"/>
      <c r="O93" s="89"/>
      <c r="P93" s="34"/>
      <c r="Q93" s="34"/>
      <c r="R93" s="49"/>
      <c r="S93" s="33"/>
      <c r="T93" s="33"/>
      <c r="U93" s="34"/>
      <c r="V93" s="34"/>
      <c r="W93" s="34"/>
      <c r="X93" s="33"/>
      <c r="Y93" s="33"/>
      <c r="Z93" s="33"/>
      <c r="AA93" s="95"/>
      <c r="AB93" s="101"/>
      <c r="AC93" s="33"/>
    </row>
    <row r="94" spans="1:29" ht="15.75" x14ac:dyDescent="0.25">
      <c r="A94" s="28"/>
      <c r="B94" s="29"/>
      <c r="C94" s="29"/>
      <c r="D94" s="29"/>
      <c r="E94" s="55"/>
      <c r="F94" s="61"/>
      <c r="G94" s="61"/>
      <c r="H94" s="62"/>
      <c r="I94" s="62"/>
      <c r="J94" s="62"/>
      <c r="K94" s="103"/>
      <c r="L94" s="35"/>
      <c r="M94" s="33"/>
      <c r="N94" s="33"/>
      <c r="O94" s="89"/>
      <c r="P94" s="34"/>
      <c r="Q94" s="34"/>
      <c r="R94" s="49"/>
      <c r="S94" s="33"/>
      <c r="T94" s="33"/>
      <c r="U94" s="34"/>
      <c r="V94" s="34"/>
      <c r="W94" s="34"/>
      <c r="X94" s="33"/>
      <c r="Y94" s="33"/>
      <c r="Z94" s="33"/>
      <c r="AA94" s="95"/>
      <c r="AB94" s="101"/>
      <c r="AC94" s="33"/>
    </row>
    <row r="95" spans="1:29" ht="15.75" x14ac:dyDescent="0.25">
      <c r="A95" s="28"/>
      <c r="B95" s="29"/>
      <c r="C95" s="29"/>
      <c r="D95" s="29"/>
      <c r="E95" s="55"/>
      <c r="F95" s="61"/>
      <c r="G95" s="61"/>
      <c r="H95" s="62"/>
      <c r="I95" s="62"/>
      <c r="J95" s="62"/>
      <c r="K95" s="103"/>
      <c r="L95" s="35"/>
      <c r="M95" s="33"/>
      <c r="N95" s="33"/>
      <c r="O95" s="89"/>
      <c r="P95" s="34"/>
      <c r="Q95" s="34"/>
      <c r="R95" s="49"/>
      <c r="S95" s="33"/>
      <c r="T95" s="33"/>
      <c r="U95" s="34"/>
      <c r="V95" s="34"/>
      <c r="W95" s="34"/>
      <c r="X95" s="33"/>
      <c r="Y95" s="33"/>
      <c r="Z95" s="33"/>
      <c r="AA95" s="95"/>
      <c r="AB95" s="101"/>
      <c r="AC95" s="33"/>
    </row>
    <row r="96" spans="1:29" ht="15.75" x14ac:dyDescent="0.25">
      <c r="A96" s="28"/>
      <c r="B96" s="29"/>
      <c r="C96" s="29"/>
      <c r="D96" s="29"/>
      <c r="E96" s="55"/>
      <c r="F96" s="61"/>
      <c r="G96" s="61"/>
      <c r="H96" s="62"/>
      <c r="I96" s="62"/>
      <c r="J96" s="62"/>
      <c r="K96" s="103"/>
      <c r="L96" s="35"/>
      <c r="M96" s="33"/>
      <c r="N96" s="33"/>
      <c r="O96" s="89"/>
      <c r="P96" s="34"/>
      <c r="Q96" s="34"/>
      <c r="R96" s="49"/>
      <c r="S96" s="33"/>
      <c r="T96" s="33"/>
      <c r="U96" s="34"/>
      <c r="V96" s="34"/>
      <c r="W96" s="34"/>
      <c r="X96" s="33"/>
      <c r="Y96" s="33"/>
      <c r="Z96" s="33"/>
      <c r="AA96" s="95"/>
      <c r="AB96" s="101"/>
      <c r="AC96" s="33"/>
    </row>
    <row r="97" spans="1:29" ht="15.75" x14ac:dyDescent="0.25">
      <c r="A97" s="28"/>
      <c r="B97" s="29"/>
      <c r="C97" s="29"/>
      <c r="D97" s="29"/>
      <c r="E97" s="55"/>
      <c r="F97" s="61"/>
      <c r="G97" s="61"/>
      <c r="H97" s="62"/>
      <c r="I97" s="62"/>
      <c r="J97" s="62"/>
      <c r="K97" s="103"/>
      <c r="L97" s="35"/>
      <c r="M97" s="33"/>
      <c r="N97" s="33"/>
      <c r="O97" s="89"/>
      <c r="P97" s="34"/>
      <c r="Q97" s="34"/>
      <c r="R97" s="49"/>
      <c r="S97" s="33"/>
      <c r="T97" s="33"/>
      <c r="U97" s="34"/>
      <c r="V97" s="34"/>
      <c r="W97" s="34"/>
      <c r="X97" s="33"/>
      <c r="Y97" s="33"/>
      <c r="Z97" s="33"/>
      <c r="AA97" s="95"/>
      <c r="AB97" s="101"/>
      <c r="AC97" s="33"/>
    </row>
    <row r="98" spans="1:29" ht="15.75" x14ac:dyDescent="0.25">
      <c r="A98" s="28"/>
      <c r="B98" s="29"/>
      <c r="C98" s="29"/>
      <c r="D98" s="29"/>
      <c r="E98" s="55"/>
      <c r="F98" s="61"/>
      <c r="G98" s="61"/>
      <c r="H98" s="62"/>
      <c r="I98" s="62"/>
      <c r="J98" s="62"/>
      <c r="K98" s="103"/>
      <c r="L98" s="35"/>
      <c r="M98" s="33"/>
      <c r="N98" s="33"/>
      <c r="O98" s="89"/>
      <c r="P98" s="34"/>
      <c r="Q98" s="34"/>
      <c r="R98" s="49"/>
      <c r="S98" s="33"/>
      <c r="T98" s="33"/>
      <c r="U98" s="34"/>
      <c r="V98" s="34"/>
      <c r="W98" s="34"/>
      <c r="X98" s="33"/>
      <c r="Y98" s="33"/>
      <c r="Z98" s="33"/>
      <c r="AA98" s="95"/>
      <c r="AB98" s="101"/>
      <c r="AC98" s="33"/>
    </row>
    <row r="99" spans="1:29" ht="15.75" x14ac:dyDescent="0.25">
      <c r="A99" s="28"/>
      <c r="B99" s="29"/>
      <c r="C99" s="29"/>
      <c r="D99" s="29"/>
      <c r="E99" s="55"/>
      <c r="F99" s="61"/>
      <c r="G99" s="61"/>
      <c r="H99" s="62"/>
      <c r="I99" s="62"/>
      <c r="J99" s="62"/>
      <c r="K99" s="103"/>
      <c r="L99" s="35"/>
      <c r="M99" s="33"/>
      <c r="N99" s="33"/>
      <c r="O99" s="89"/>
      <c r="P99" s="34"/>
      <c r="Q99" s="34"/>
      <c r="R99" s="49"/>
      <c r="S99" s="33"/>
      <c r="T99" s="33"/>
      <c r="U99" s="34"/>
      <c r="V99" s="34"/>
      <c r="W99" s="34"/>
      <c r="X99" s="33"/>
      <c r="Y99" s="33"/>
      <c r="Z99" s="33"/>
      <c r="AA99" s="95"/>
      <c r="AB99" s="101"/>
      <c r="AC99" s="33"/>
    </row>
    <row r="100" spans="1:29" ht="15.75" x14ac:dyDescent="0.25">
      <c r="A100" s="28"/>
      <c r="B100" s="29"/>
      <c r="C100" s="29"/>
      <c r="D100" s="29"/>
      <c r="E100" s="55"/>
      <c r="F100" s="61"/>
      <c r="G100" s="61"/>
      <c r="H100" s="62"/>
      <c r="I100" s="62"/>
      <c r="J100" s="62"/>
      <c r="K100" s="103"/>
      <c r="L100" s="35"/>
      <c r="M100" s="33"/>
      <c r="N100" s="33"/>
      <c r="O100" s="89"/>
      <c r="P100" s="34"/>
      <c r="Q100" s="34"/>
      <c r="R100" s="49"/>
      <c r="S100" s="33"/>
      <c r="T100" s="33"/>
      <c r="U100" s="34"/>
      <c r="V100" s="34"/>
      <c r="W100" s="34"/>
      <c r="X100" s="33"/>
      <c r="Y100" s="33"/>
      <c r="Z100" s="33"/>
      <c r="AA100" s="95"/>
      <c r="AB100" s="101"/>
      <c r="AC100" s="33"/>
    </row>
    <row r="101" spans="1:29" ht="15.75" x14ac:dyDescent="0.25">
      <c r="A101" s="28"/>
      <c r="B101" s="29"/>
      <c r="C101" s="29"/>
      <c r="D101" s="29"/>
      <c r="E101" s="55"/>
      <c r="F101" s="61"/>
      <c r="G101" s="61"/>
      <c r="H101" s="62"/>
      <c r="I101" s="62"/>
      <c r="J101" s="62"/>
      <c r="K101" s="103"/>
      <c r="L101" s="35"/>
      <c r="M101" s="33"/>
      <c r="N101" s="33"/>
      <c r="O101" s="89"/>
      <c r="P101" s="34"/>
      <c r="Q101" s="34"/>
      <c r="R101" s="49"/>
      <c r="S101" s="33"/>
      <c r="T101" s="33"/>
      <c r="U101" s="34"/>
      <c r="V101" s="34"/>
      <c r="W101" s="34"/>
      <c r="X101" s="33"/>
      <c r="Y101" s="33"/>
      <c r="Z101" s="33"/>
      <c r="AA101" s="95"/>
      <c r="AB101" s="101"/>
      <c r="AC101" s="33"/>
    </row>
    <row r="102" spans="1:29" ht="15.75" x14ac:dyDescent="0.25">
      <c r="A102" s="28"/>
      <c r="B102" s="29"/>
      <c r="C102" s="29"/>
      <c r="D102" s="29"/>
      <c r="E102" s="55"/>
      <c r="F102" s="61"/>
      <c r="G102" s="61"/>
      <c r="H102" s="62"/>
      <c r="I102" s="62"/>
      <c r="J102" s="62"/>
      <c r="K102" s="103"/>
      <c r="L102" s="35"/>
      <c r="M102" s="33"/>
      <c r="N102" s="33"/>
      <c r="O102" s="89"/>
      <c r="P102" s="34"/>
      <c r="Q102" s="34"/>
      <c r="R102" s="49"/>
      <c r="S102" s="33"/>
      <c r="T102" s="33"/>
      <c r="U102" s="34"/>
      <c r="V102" s="34"/>
      <c r="W102" s="34"/>
      <c r="X102" s="33"/>
      <c r="Y102" s="33"/>
      <c r="Z102" s="33"/>
      <c r="AA102" s="95"/>
      <c r="AB102" s="101"/>
      <c r="AC102" s="33"/>
    </row>
    <row r="103" spans="1:29" ht="15.75" x14ac:dyDescent="0.25">
      <c r="A103" s="28"/>
      <c r="B103" s="29"/>
      <c r="C103" s="29"/>
      <c r="D103" s="29"/>
      <c r="E103" s="55"/>
      <c r="F103" s="61"/>
      <c r="G103" s="61"/>
      <c r="H103" s="62"/>
      <c r="I103" s="62"/>
      <c r="J103" s="62"/>
      <c r="K103" s="103"/>
      <c r="L103" s="35"/>
      <c r="M103" s="33"/>
      <c r="N103" s="33"/>
      <c r="O103" s="89"/>
      <c r="P103" s="34"/>
      <c r="Q103" s="34"/>
      <c r="R103" s="49"/>
      <c r="S103" s="33"/>
      <c r="T103" s="33"/>
      <c r="U103" s="34"/>
      <c r="V103" s="34"/>
      <c r="W103" s="34"/>
      <c r="X103" s="33"/>
      <c r="Y103" s="33"/>
      <c r="Z103" s="33"/>
      <c r="AA103" s="95"/>
      <c r="AB103" s="101"/>
      <c r="AC103" s="33"/>
    </row>
    <row r="104" spans="1:29" ht="15.75" x14ac:dyDescent="0.25">
      <c r="A104" s="28"/>
      <c r="B104" s="29"/>
      <c r="C104" s="29"/>
      <c r="D104" s="29"/>
      <c r="E104" s="55"/>
      <c r="F104" s="61"/>
      <c r="G104" s="61"/>
      <c r="H104" s="62"/>
      <c r="I104" s="62"/>
      <c r="J104" s="62"/>
      <c r="K104" s="103"/>
      <c r="L104" s="35"/>
      <c r="M104" s="33"/>
      <c r="N104" s="33"/>
      <c r="O104" s="89"/>
      <c r="P104" s="34"/>
      <c r="Q104" s="34"/>
      <c r="R104" s="49"/>
      <c r="S104" s="33"/>
      <c r="T104" s="33"/>
      <c r="U104" s="34"/>
      <c r="V104" s="34"/>
      <c r="W104" s="34"/>
      <c r="X104" s="33"/>
      <c r="Y104" s="33"/>
      <c r="Z104" s="33"/>
      <c r="AA104" s="95"/>
      <c r="AB104" s="101"/>
      <c r="AC104" s="33"/>
    </row>
    <row r="105" spans="1:29" ht="15.75" x14ac:dyDescent="0.25">
      <c r="A105" s="28"/>
      <c r="B105" s="29"/>
      <c r="C105" s="29"/>
      <c r="D105" s="29"/>
      <c r="E105" s="55"/>
      <c r="F105" s="61"/>
      <c r="G105" s="61"/>
      <c r="H105" s="62"/>
      <c r="I105" s="62"/>
      <c r="J105" s="62"/>
      <c r="K105" s="103"/>
      <c r="L105" s="35"/>
      <c r="M105" s="33"/>
      <c r="N105" s="33"/>
      <c r="O105" s="89"/>
      <c r="P105" s="34"/>
      <c r="Q105" s="34"/>
      <c r="R105" s="49"/>
      <c r="S105" s="33"/>
      <c r="T105" s="33"/>
      <c r="U105" s="34"/>
      <c r="V105" s="34"/>
      <c r="W105" s="34"/>
      <c r="X105" s="33"/>
      <c r="Y105" s="33"/>
      <c r="Z105" s="33"/>
      <c r="AA105" s="95"/>
      <c r="AB105" s="101"/>
      <c r="AC105" s="33"/>
    </row>
    <row r="106" spans="1:29" ht="15.75" x14ac:dyDescent="0.25">
      <c r="A106" s="28"/>
      <c r="B106" s="29"/>
      <c r="C106" s="29"/>
      <c r="D106" s="29"/>
      <c r="E106" s="55"/>
      <c r="F106" s="61"/>
      <c r="G106" s="61"/>
      <c r="H106" s="62"/>
      <c r="I106" s="62"/>
      <c r="J106" s="62"/>
      <c r="K106" s="103"/>
      <c r="L106" s="35"/>
      <c r="M106" s="33"/>
      <c r="N106" s="33"/>
      <c r="O106" s="89"/>
      <c r="P106" s="34"/>
      <c r="Q106" s="34"/>
      <c r="R106" s="49"/>
      <c r="S106" s="33"/>
      <c r="T106" s="33"/>
      <c r="U106" s="34"/>
      <c r="V106" s="34"/>
      <c r="W106" s="34"/>
      <c r="X106" s="33"/>
      <c r="Y106" s="33"/>
      <c r="Z106" s="33"/>
      <c r="AA106" s="95"/>
      <c r="AB106" s="101"/>
      <c r="AC106" s="33"/>
    </row>
    <row r="107" spans="1:29" x14ac:dyDescent="0.25">
      <c r="A107" s="36"/>
      <c r="B107" s="37"/>
      <c r="C107" s="37"/>
      <c r="D107" s="37"/>
      <c r="E107" s="56"/>
      <c r="F107" s="63"/>
      <c r="G107" s="63"/>
      <c r="H107" s="63"/>
      <c r="I107" s="63"/>
      <c r="J107" s="63"/>
      <c r="K107" s="104"/>
      <c r="L107" s="38"/>
      <c r="M107" s="38"/>
      <c r="N107" s="38"/>
      <c r="O107" s="90"/>
      <c r="P107" s="39"/>
      <c r="Q107" s="39"/>
      <c r="R107" s="40"/>
      <c r="S107" s="38"/>
      <c r="T107" s="38"/>
      <c r="U107" s="37"/>
      <c r="V107" s="37"/>
      <c r="W107" s="37"/>
      <c r="X107" s="38"/>
      <c r="Y107" s="38"/>
      <c r="Z107" s="38"/>
      <c r="AA107" s="96"/>
      <c r="AB107" s="90"/>
      <c r="AC107" s="38"/>
    </row>
  </sheetData>
  <sheetProtection password="CC4F" sheet="1" objects="1" scenarios="1" selectLockedCells="1" selectUnlockedCells="1"/>
  <sortState ref="A5:AC107">
    <sortCondition descending="1" ref="AB1"/>
  </sortState>
  <mergeCells count="18">
    <mergeCell ref="E2:E3"/>
    <mergeCell ref="H2:H3"/>
    <mergeCell ref="A2:D3"/>
    <mergeCell ref="AC2:AC3"/>
    <mergeCell ref="X2:X3"/>
    <mergeCell ref="AA2:AA3"/>
    <mergeCell ref="AB2:AB3"/>
    <mergeCell ref="W2:W3"/>
    <mergeCell ref="Y2:Y3"/>
    <mergeCell ref="Z2:Z3"/>
    <mergeCell ref="S1:AA1"/>
    <mergeCell ref="L1:R1"/>
    <mergeCell ref="R2:R3"/>
    <mergeCell ref="Q2:Q3"/>
    <mergeCell ref="P2:P3"/>
    <mergeCell ref="O2:O3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1"/>
  <sheetViews>
    <sheetView workbookViewId="0">
      <selection activeCell="L24" sqref="L24"/>
    </sheetView>
  </sheetViews>
  <sheetFormatPr defaultRowHeight="15" x14ac:dyDescent="0.25"/>
  <cols>
    <col min="1" max="1" width="15.42578125" style="2" customWidth="1"/>
    <col min="2" max="2" width="23.85546875" style="2" customWidth="1"/>
    <col min="3" max="3" width="16.42578125" style="2" customWidth="1"/>
    <col min="4" max="16384" width="9.140625" style="2"/>
  </cols>
  <sheetData>
    <row r="2" spans="1:1" ht="16.5" customHeight="1" x14ac:dyDescent="0.25">
      <c r="A2" s="3"/>
    </row>
    <row r="3" spans="1:1" x14ac:dyDescent="0.25">
      <c r="A3" s="3"/>
    </row>
    <row r="4" spans="1:1" x14ac:dyDescent="0.25">
      <c r="A4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5" spans="1:1" x14ac:dyDescent="0.25">
      <c r="A15" s="3"/>
    </row>
    <row r="16" spans="1:1" x14ac:dyDescent="0.25">
      <c r="A16" s="3"/>
    </row>
    <row r="19" spans="1:1" x14ac:dyDescent="0.25">
      <c r="A19" s="3"/>
    </row>
    <row r="20" spans="1:1" x14ac:dyDescent="0.25">
      <c r="A20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9" spans="1:1" x14ac:dyDescent="0.25">
      <c r="A29" s="3"/>
    </row>
    <row r="31" spans="1:1" x14ac:dyDescent="0.25">
      <c r="A31" s="3"/>
    </row>
    <row r="33" spans="1:1" x14ac:dyDescent="0.25">
      <c r="A33" s="3"/>
    </row>
    <row r="34" spans="1:1" x14ac:dyDescent="0.25">
      <c r="A34" s="3"/>
    </row>
    <row r="38" spans="1:1" x14ac:dyDescent="0.25">
      <c r="A38" s="3"/>
    </row>
    <row r="40" spans="1:1" x14ac:dyDescent="0.25">
      <c r="A40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52" spans="1:2" x14ac:dyDescent="0.25">
      <c r="A52" s="3"/>
    </row>
    <row r="56" spans="1:2" x14ac:dyDescent="0.25">
      <c r="A56" s="3"/>
    </row>
    <row r="61" spans="1:2" s="1" customFormat="1" x14ac:dyDescent="0.25">
      <c r="A61" s="3"/>
      <c r="B61" s="2"/>
    </row>
  </sheetData>
  <sortState ref="A2:B61">
    <sortCondition ref="B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YASEMINYETIS</dc:creator>
  <cp:lastModifiedBy>Yasin Acar</cp:lastModifiedBy>
  <cp:lastPrinted>2018-01-30T11:02:07Z</cp:lastPrinted>
  <dcterms:created xsi:type="dcterms:W3CDTF">2015-03-27T13:53:57Z</dcterms:created>
  <dcterms:modified xsi:type="dcterms:W3CDTF">2020-02-05T12:46:13Z</dcterms:modified>
  <cp:contentStatus/>
</cp:coreProperties>
</file>